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8"/>
  <workbookPr filterPrivacy="1"/>
  <xr:revisionPtr revIDLastSave="0" documentId="13_ncr:1_{071A74F4-9531-41B6-B392-31CC15713B3C}" xr6:coauthVersionLast="36" xr6:coauthVersionMax="36" xr10:uidLastSave="{00000000-0000-0000-0000-000000000000}"/>
  <bookViews>
    <workbookView xWindow="240" yWindow="80" windowWidth="14940" windowHeight="8550" tabRatio="641" xr2:uid="{00000000-000D-0000-FFFF-FFFF00000000}"/>
  </bookViews>
  <sheets>
    <sheet name="総括" sheetId="1" r:id="rId1"/>
    <sheet name="地区別" sheetId="9" r:id="rId2"/>
    <sheet name="筑波地区" sheetId="2" r:id="rId3"/>
    <sheet name="大穂・豊里地区" sheetId="3" r:id="rId4"/>
    <sheet name="谷田部地区" sheetId="4" r:id="rId5"/>
    <sheet name="桜地区" sheetId="5" r:id="rId6"/>
    <sheet name="茎崎地区" sheetId="8" r:id="rId7"/>
    <sheet name="当日時間別投票者数" sheetId="6" r:id="rId8"/>
    <sheet name="開票結果" sheetId="7" r:id="rId9"/>
  </sheets>
  <definedNames>
    <definedName name="_xlnm.Print_Area" localSheetId="6">茎崎地区!$A$1:$L$31</definedName>
    <definedName name="_xlnm.Print_Area" localSheetId="3">大穂・豊里地区!$A$1:$L$28</definedName>
    <definedName name="_xlnm.Print_Area" localSheetId="4">谷田部地区!$A$1:$L$30</definedName>
    <definedName name="_xlnm.Print_Area" localSheetId="1">地区別!$A$1:$BI$16</definedName>
    <definedName name="_xlnm.Print_Area" localSheetId="2">筑波地区!$A$1:$L$27</definedName>
    <definedName name="_xlnm.Print_Area" localSheetId="7">当日時間別投票者数!$A$1:$AH$49</definedName>
  </definedNames>
  <calcPr calcId="191029"/>
</workbook>
</file>

<file path=xl/calcChain.xml><?xml version="1.0" encoding="utf-8"?>
<calcChain xmlns="http://schemas.openxmlformats.org/spreadsheetml/2006/main">
  <c r="W15" i="9" l="1"/>
  <c r="AO15" i="9"/>
  <c r="AU15" i="9"/>
  <c r="AZ15" i="9"/>
  <c r="BE15" i="9" l="1"/>
  <c r="AL6" i="1" l="1"/>
  <c r="C33" i="7" l="1"/>
  <c r="K20" i="8" l="1"/>
  <c r="J20" i="8"/>
  <c r="K26" i="8"/>
  <c r="J26" i="8"/>
  <c r="K25" i="8"/>
  <c r="J25" i="8"/>
  <c r="K24" i="8"/>
  <c r="J24" i="8"/>
  <c r="K23" i="8"/>
  <c r="J23" i="8"/>
  <c r="K22" i="8"/>
  <c r="J22" i="8"/>
  <c r="K21" i="8"/>
  <c r="J21" i="8"/>
  <c r="I25" i="8"/>
  <c r="L25" i="8" s="1"/>
  <c r="I21" i="8"/>
  <c r="L21" i="8" s="1"/>
  <c r="I22" i="8"/>
  <c r="I23" i="8"/>
  <c r="I24" i="8"/>
  <c r="L24" i="8" s="1"/>
  <c r="I26" i="8"/>
  <c r="L26" i="8" s="1"/>
  <c r="I20" i="8"/>
  <c r="F27" i="8"/>
  <c r="G27" i="8"/>
  <c r="J27" i="8" s="1"/>
  <c r="H27" i="8"/>
  <c r="E27" i="8"/>
  <c r="C27" i="8"/>
  <c r="D27" i="8" s="1"/>
  <c r="B27" i="8"/>
  <c r="D21" i="8"/>
  <c r="D22" i="8"/>
  <c r="D23" i="8"/>
  <c r="D24" i="8"/>
  <c r="D25" i="8"/>
  <c r="D26" i="8"/>
  <c r="D20" i="8"/>
  <c r="K27" i="8" l="1"/>
  <c r="L23" i="8"/>
  <c r="L20" i="8"/>
  <c r="L22" i="8"/>
  <c r="I27" i="8"/>
  <c r="L27" i="8" s="1"/>
  <c r="J7" i="3"/>
  <c r="K7" i="3"/>
  <c r="J8" i="3"/>
  <c r="K8" i="3"/>
  <c r="J9" i="3"/>
  <c r="K9" i="3"/>
  <c r="J10" i="3"/>
  <c r="K10" i="3"/>
  <c r="K6" i="3"/>
  <c r="J6" i="3"/>
  <c r="K6" i="8"/>
  <c r="J6" i="8"/>
  <c r="J7" i="5"/>
  <c r="K7" i="5"/>
  <c r="J8" i="5"/>
  <c r="K8" i="5"/>
  <c r="J9" i="5"/>
  <c r="K9" i="5"/>
  <c r="J10" i="5"/>
  <c r="K10" i="5"/>
  <c r="J11" i="5"/>
  <c r="K11" i="5"/>
  <c r="J12" i="5"/>
  <c r="K12" i="5"/>
  <c r="J13" i="5"/>
  <c r="K13" i="5"/>
  <c r="J14" i="5"/>
  <c r="K14" i="5"/>
  <c r="J15" i="5"/>
  <c r="K15" i="5"/>
  <c r="J16" i="5"/>
  <c r="K16" i="5"/>
  <c r="J17" i="5"/>
  <c r="K17" i="5"/>
  <c r="J18" i="5"/>
  <c r="K18" i="5"/>
  <c r="J19" i="5"/>
  <c r="K19" i="5"/>
  <c r="J20" i="5"/>
  <c r="K20" i="5"/>
  <c r="J21" i="5"/>
  <c r="K21" i="5"/>
  <c r="K6" i="5"/>
  <c r="J6" i="5"/>
  <c r="I6" i="5"/>
  <c r="I28" i="4"/>
  <c r="I27" i="4"/>
  <c r="I26" i="4"/>
  <c r="I25" i="4"/>
  <c r="I24" i="4"/>
  <c r="I23" i="4"/>
  <c r="I22" i="4"/>
  <c r="I21" i="4"/>
  <c r="I20" i="4"/>
  <c r="I19" i="4"/>
  <c r="I18" i="4"/>
  <c r="I17" i="4"/>
  <c r="I16" i="4"/>
  <c r="I15" i="4"/>
  <c r="I14" i="4"/>
  <c r="I13" i="4"/>
  <c r="I12" i="4"/>
  <c r="I11" i="4"/>
  <c r="I10" i="4"/>
  <c r="I9" i="4"/>
  <c r="I8" i="4"/>
  <c r="J7" i="4"/>
  <c r="K7" i="4"/>
  <c r="J8" i="4"/>
  <c r="K8" i="4"/>
  <c r="J9" i="4"/>
  <c r="K9" i="4"/>
  <c r="J10" i="4"/>
  <c r="K10" i="4"/>
  <c r="J11" i="4"/>
  <c r="K11" i="4"/>
  <c r="J12" i="4"/>
  <c r="K12" i="4"/>
  <c r="J13" i="4"/>
  <c r="K13" i="4"/>
  <c r="J14" i="4"/>
  <c r="K14" i="4"/>
  <c r="J15" i="4"/>
  <c r="K15" i="4"/>
  <c r="J16" i="4"/>
  <c r="K16" i="4"/>
  <c r="J17" i="4"/>
  <c r="K17" i="4"/>
  <c r="J18" i="4"/>
  <c r="K18" i="4"/>
  <c r="J19" i="4"/>
  <c r="K19" i="4"/>
  <c r="J20" i="4"/>
  <c r="K20" i="4"/>
  <c r="J21" i="4"/>
  <c r="K21" i="4"/>
  <c r="J22" i="4"/>
  <c r="K22" i="4"/>
  <c r="J23" i="4"/>
  <c r="K23" i="4"/>
  <c r="J24" i="4"/>
  <c r="K24" i="4"/>
  <c r="J25" i="4"/>
  <c r="K25" i="4"/>
  <c r="J26" i="4"/>
  <c r="K26" i="4"/>
  <c r="J27" i="4"/>
  <c r="K27" i="4"/>
  <c r="J28" i="4"/>
  <c r="K28" i="4"/>
  <c r="K6" i="4"/>
  <c r="J6" i="4"/>
  <c r="I7" i="4"/>
  <c r="J20" i="3"/>
  <c r="K20" i="3"/>
  <c r="J21" i="3"/>
  <c r="K21" i="3"/>
  <c r="J22" i="3"/>
  <c r="K22" i="3"/>
  <c r="J23" i="3"/>
  <c r="K23" i="3"/>
  <c r="J24" i="3"/>
  <c r="K24" i="3"/>
  <c r="J25" i="3"/>
  <c r="K25" i="3"/>
  <c r="K19" i="3"/>
  <c r="J19" i="3"/>
  <c r="K8" i="2"/>
  <c r="K9" i="2"/>
  <c r="K10" i="2"/>
  <c r="K11" i="2"/>
  <c r="K12" i="2"/>
  <c r="K13" i="2"/>
  <c r="K14" i="2"/>
  <c r="K15" i="2"/>
  <c r="K16" i="2"/>
  <c r="K17" i="2"/>
  <c r="K18" i="2"/>
  <c r="K19" i="2"/>
  <c r="K20" i="2"/>
  <c r="K21" i="2"/>
  <c r="K22" i="2"/>
  <c r="K7" i="2"/>
  <c r="J8" i="2"/>
  <c r="J9" i="2"/>
  <c r="J10" i="2"/>
  <c r="J11" i="2"/>
  <c r="J12" i="2"/>
  <c r="J13" i="2"/>
  <c r="J14" i="2"/>
  <c r="J15" i="2"/>
  <c r="J16" i="2"/>
  <c r="J17" i="2"/>
  <c r="J18" i="2"/>
  <c r="J19" i="2"/>
  <c r="J20" i="2"/>
  <c r="J21" i="2"/>
  <c r="J22" i="2"/>
  <c r="J7" i="2"/>
  <c r="G22" i="5"/>
  <c r="H22" i="5"/>
  <c r="I7" i="5"/>
  <c r="I8" i="5"/>
  <c r="I9" i="5"/>
  <c r="I10" i="5"/>
  <c r="I11" i="5"/>
  <c r="I12" i="5"/>
  <c r="I13" i="5"/>
  <c r="I14" i="5"/>
  <c r="I15" i="5"/>
  <c r="I16" i="5"/>
  <c r="I17" i="5"/>
  <c r="I18" i="5"/>
  <c r="I19" i="5"/>
  <c r="I20" i="5"/>
  <c r="I21" i="5"/>
  <c r="G29" i="4"/>
  <c r="H29" i="4"/>
  <c r="I6" i="4"/>
  <c r="I20" i="3"/>
  <c r="I21" i="3"/>
  <c r="I22" i="3"/>
  <c r="I23" i="3"/>
  <c r="I24" i="3"/>
  <c r="I25" i="3"/>
  <c r="I19" i="3"/>
  <c r="I6" i="3"/>
  <c r="G26" i="3"/>
  <c r="H26" i="3"/>
  <c r="G23" i="2"/>
  <c r="H23" i="2"/>
  <c r="I7" i="2"/>
  <c r="G11" i="3" l="1"/>
  <c r="H11" i="3"/>
  <c r="I7" i="3"/>
  <c r="I8" i="3"/>
  <c r="I9" i="3"/>
  <c r="I10" i="3"/>
  <c r="I8" i="2" l="1"/>
  <c r="I9" i="2"/>
  <c r="I10" i="2"/>
  <c r="I11" i="2"/>
  <c r="I12" i="2"/>
  <c r="I13" i="2"/>
  <c r="I14" i="2"/>
  <c r="I15" i="2"/>
  <c r="I16" i="2"/>
  <c r="I17" i="2"/>
  <c r="I18" i="2"/>
  <c r="I19" i="2"/>
  <c r="I20" i="2"/>
  <c r="I21" i="2"/>
  <c r="I22" i="2"/>
  <c r="K7" i="8"/>
  <c r="K8" i="8"/>
  <c r="K9" i="8"/>
  <c r="K10" i="8"/>
  <c r="K11" i="8"/>
  <c r="K12" i="8"/>
  <c r="K13" i="8"/>
  <c r="J7" i="8"/>
  <c r="J8" i="8"/>
  <c r="J9" i="8"/>
  <c r="J10" i="8"/>
  <c r="J11" i="8"/>
  <c r="J12" i="8"/>
  <c r="J13" i="8"/>
  <c r="G14" i="8"/>
  <c r="H14" i="8"/>
  <c r="I7" i="8"/>
  <c r="I8" i="8"/>
  <c r="I9" i="8"/>
  <c r="I10" i="8"/>
  <c r="I11" i="8"/>
  <c r="I12" i="8"/>
  <c r="I13" i="8"/>
  <c r="I6" i="8"/>
  <c r="AO13" i="9" l="1"/>
  <c r="AT6" i="1"/>
  <c r="H18" i="7"/>
  <c r="H19" i="7" s="1"/>
  <c r="E18" i="7"/>
  <c r="E19" i="7" s="1"/>
  <c r="F18" i="7"/>
  <c r="F19" i="7" s="1"/>
  <c r="G18" i="7"/>
  <c r="G19" i="7" s="1"/>
  <c r="AO18" i="1"/>
  <c r="BB4" i="1"/>
  <c r="BB3" i="1" l="1"/>
  <c r="AZ33" i="9" l="1"/>
  <c r="AU33" i="9"/>
  <c r="AO33" i="9"/>
  <c r="W33" i="9"/>
  <c r="AI32" i="9"/>
  <c r="AC32" i="9"/>
  <c r="Q32" i="9"/>
  <c r="K32" i="9"/>
  <c r="AZ31" i="9"/>
  <c r="AU31" i="9"/>
  <c r="AO31" i="9"/>
  <c r="W31" i="9"/>
  <c r="AZ30" i="9"/>
  <c r="AU30" i="9"/>
  <c r="AO30" i="9"/>
  <c r="W30" i="9"/>
  <c r="AZ29" i="9"/>
  <c r="AU29" i="9"/>
  <c r="AO29" i="9"/>
  <c r="W29" i="9"/>
  <c r="AZ28" i="9"/>
  <c r="AU28" i="9"/>
  <c r="AO28" i="9"/>
  <c r="W28" i="9"/>
  <c r="AZ27" i="9"/>
  <c r="AU27" i="9"/>
  <c r="AO27" i="9"/>
  <c r="W27" i="9"/>
  <c r="AZ26" i="9"/>
  <c r="AU26" i="9"/>
  <c r="AO26" i="9"/>
  <c r="W26" i="9"/>
  <c r="AZ25" i="9"/>
  <c r="AU25" i="9"/>
  <c r="AO25" i="9"/>
  <c r="W25" i="9"/>
  <c r="W32" i="9" l="1"/>
  <c r="BE25" i="9"/>
  <c r="BE26" i="9"/>
  <c r="BE27" i="9"/>
  <c r="BE28" i="9"/>
  <c r="BE29" i="9"/>
  <c r="BE30" i="9"/>
  <c r="BE31" i="9"/>
  <c r="AU32" i="9"/>
  <c r="AZ32" i="9"/>
  <c r="BE33" i="9"/>
  <c r="AO32" i="9"/>
  <c r="BE32" i="9" l="1"/>
  <c r="AI14" i="9"/>
  <c r="AC14" i="9"/>
  <c r="Q14" i="9"/>
  <c r="K14" i="9"/>
  <c r="AZ13" i="9"/>
  <c r="AU13" i="9"/>
  <c r="W13" i="9"/>
  <c r="BE13" i="9" s="1"/>
  <c r="AZ12" i="9"/>
  <c r="AU12" i="9"/>
  <c r="AO12" i="9"/>
  <c r="W12" i="9"/>
  <c r="AZ11" i="9"/>
  <c r="AU11" i="9"/>
  <c r="AO11" i="9"/>
  <c r="W11" i="9"/>
  <c r="AZ10" i="9"/>
  <c r="AU10" i="9"/>
  <c r="AO10" i="9"/>
  <c r="W10" i="9"/>
  <c r="AZ9" i="9"/>
  <c r="AU9" i="9"/>
  <c r="AO9" i="9"/>
  <c r="W9" i="9"/>
  <c r="AZ8" i="9"/>
  <c r="AU8" i="9"/>
  <c r="AO8" i="9"/>
  <c r="W8" i="9"/>
  <c r="AZ7" i="9"/>
  <c r="AU7" i="9"/>
  <c r="AO7" i="9"/>
  <c r="W7" i="9"/>
  <c r="W14" i="9" l="1"/>
  <c r="BE7" i="9"/>
  <c r="BE8" i="9"/>
  <c r="BE9" i="9"/>
  <c r="BE10" i="9"/>
  <c r="BE11" i="9"/>
  <c r="BE12" i="9"/>
  <c r="AU14" i="9"/>
  <c r="AZ14" i="9"/>
  <c r="AO14" i="9"/>
  <c r="BE14" i="9" s="1"/>
  <c r="M34" i="6"/>
  <c r="M35" i="6"/>
  <c r="M36" i="6"/>
  <c r="M37" i="6"/>
  <c r="M38" i="6"/>
  <c r="M33" i="6"/>
  <c r="K34" i="6"/>
  <c r="K35" i="6"/>
  <c r="K36" i="6"/>
  <c r="K37" i="6"/>
  <c r="K38" i="6"/>
  <c r="K33" i="6"/>
  <c r="AC26" i="6"/>
  <c r="AE22" i="6"/>
  <c r="AE23" i="6"/>
  <c r="AE24" i="6"/>
  <c r="AE25" i="6"/>
  <c r="AE26" i="6"/>
  <c r="AE21" i="6"/>
  <c r="AC22" i="6"/>
  <c r="AC23" i="6"/>
  <c r="AC24" i="6"/>
  <c r="AC25" i="6"/>
  <c r="AC21" i="6"/>
  <c r="AA23" i="6"/>
  <c r="M22" i="6"/>
  <c r="M23" i="6"/>
  <c r="M24" i="6"/>
  <c r="M25" i="6"/>
  <c r="M26" i="6"/>
  <c r="M21" i="6"/>
  <c r="K22" i="6"/>
  <c r="K23" i="6"/>
  <c r="K24" i="6"/>
  <c r="K25" i="6"/>
  <c r="K26" i="6"/>
  <c r="K21" i="6"/>
  <c r="AE10" i="6"/>
  <c r="AE11" i="6"/>
  <c r="AE12" i="6"/>
  <c r="AE13" i="6"/>
  <c r="AE14" i="6"/>
  <c r="AE9" i="6"/>
  <c r="AC10" i="6"/>
  <c r="AC11" i="6"/>
  <c r="AC12" i="6"/>
  <c r="AC13" i="6"/>
  <c r="AC14" i="6"/>
  <c r="AC9" i="6"/>
  <c r="M10" i="6"/>
  <c r="M11" i="6"/>
  <c r="M12" i="6"/>
  <c r="M13" i="6"/>
  <c r="M14" i="6"/>
  <c r="M9" i="6"/>
  <c r="K10" i="6"/>
  <c r="K11" i="6"/>
  <c r="K12" i="6"/>
  <c r="K13" i="6"/>
  <c r="K14" i="6"/>
  <c r="K9" i="6"/>
  <c r="D14" i="5"/>
  <c r="D15" i="5"/>
  <c r="D16" i="5"/>
  <c r="D17" i="5"/>
  <c r="L17" i="5" s="1"/>
  <c r="D26" i="4"/>
  <c r="D19" i="4"/>
  <c r="D20" i="4"/>
  <c r="D8" i="4"/>
  <c r="D11" i="2"/>
  <c r="L11" i="2" s="1"/>
  <c r="D12" i="2"/>
  <c r="D18" i="4"/>
  <c r="Q21" i="1"/>
  <c r="K21" i="1"/>
  <c r="W18" i="1"/>
  <c r="BE18" i="1" s="1"/>
  <c r="AZ18" i="1"/>
  <c r="AU18" i="1"/>
  <c r="AI21" i="1"/>
  <c r="AC21" i="1"/>
  <c r="AJ35" i="1"/>
  <c r="AO20" i="1"/>
  <c r="AO19" i="1"/>
  <c r="AO17" i="1"/>
  <c r="W17" i="1"/>
  <c r="AZ17" i="1"/>
  <c r="AU17" i="1"/>
  <c r="AZ22" i="1"/>
  <c r="W22" i="1"/>
  <c r="AO22" i="1"/>
  <c r="W13" i="1"/>
  <c r="AO13" i="1"/>
  <c r="W14" i="1"/>
  <c r="AO14" i="1"/>
  <c r="W15" i="1"/>
  <c r="AO15" i="1"/>
  <c r="W16" i="1"/>
  <c r="AO16" i="1"/>
  <c r="W12" i="1"/>
  <c r="AO12" i="1"/>
  <c r="AZ13" i="1"/>
  <c r="AZ14" i="1"/>
  <c r="AZ15" i="1"/>
  <c r="AZ16" i="1"/>
  <c r="AZ12" i="1"/>
  <c r="AU13" i="1"/>
  <c r="AU14" i="1"/>
  <c r="AU15" i="1"/>
  <c r="AU16" i="1"/>
  <c r="AU22" i="1"/>
  <c r="AU12" i="1"/>
  <c r="BB5" i="1"/>
  <c r="BB6" i="1" s="1"/>
  <c r="AU35" i="1"/>
  <c r="D9" i="2"/>
  <c r="L9" i="2" s="1"/>
  <c r="D10" i="2"/>
  <c r="D13" i="2"/>
  <c r="D14" i="2"/>
  <c r="D15" i="2"/>
  <c r="L15" i="2" s="1"/>
  <c r="D16" i="2"/>
  <c r="D17" i="2"/>
  <c r="D18" i="2"/>
  <c r="L18" i="2" s="1"/>
  <c r="D19" i="2"/>
  <c r="D20" i="2"/>
  <c r="D21" i="2"/>
  <c r="D22" i="2"/>
  <c r="E23" i="2"/>
  <c r="F23" i="2"/>
  <c r="B23" i="2"/>
  <c r="C23" i="2"/>
  <c r="D8" i="2"/>
  <c r="D7" i="2"/>
  <c r="L7" i="2" s="1"/>
  <c r="D8" i="3"/>
  <c r="D9" i="3"/>
  <c r="D10" i="3"/>
  <c r="B11" i="3"/>
  <c r="C11" i="3"/>
  <c r="D7" i="3"/>
  <c r="F11" i="3"/>
  <c r="E11" i="3"/>
  <c r="D6" i="3"/>
  <c r="D20" i="3"/>
  <c r="D21" i="3"/>
  <c r="D22" i="3"/>
  <c r="D23" i="3"/>
  <c r="D24" i="3"/>
  <c r="D25" i="3"/>
  <c r="B26" i="3"/>
  <c r="C26" i="3"/>
  <c r="E26" i="3"/>
  <c r="F26" i="3"/>
  <c r="D19" i="3"/>
  <c r="L19" i="3" s="1"/>
  <c r="L8" i="4"/>
  <c r="L9" i="4"/>
  <c r="D9" i="4"/>
  <c r="D10" i="4"/>
  <c r="L10" i="4" s="1"/>
  <c r="D11" i="4"/>
  <c r="D12" i="4"/>
  <c r="D13" i="4"/>
  <c r="L13" i="4" s="1"/>
  <c r="L14" i="4"/>
  <c r="D14" i="4"/>
  <c r="D15" i="4"/>
  <c r="L15" i="4" s="1"/>
  <c r="D16" i="4"/>
  <c r="L16" i="4" s="1"/>
  <c r="D17" i="4"/>
  <c r="L17" i="4" s="1"/>
  <c r="L20" i="4"/>
  <c r="D21" i="4"/>
  <c r="L21" i="4" s="1"/>
  <c r="D22" i="4"/>
  <c r="L22" i="4" s="1"/>
  <c r="D23" i="4"/>
  <c r="D24" i="4"/>
  <c r="L24" i="4" s="1"/>
  <c r="L25" i="4"/>
  <c r="D25" i="4"/>
  <c r="D27" i="4"/>
  <c r="L27" i="4" s="1"/>
  <c r="D28" i="4"/>
  <c r="E29" i="4"/>
  <c r="F29" i="4"/>
  <c r="B29" i="4"/>
  <c r="C29" i="4"/>
  <c r="D29" i="4" s="1"/>
  <c r="D7" i="4"/>
  <c r="L7" i="4" s="1"/>
  <c r="L6" i="4"/>
  <c r="D6" i="4"/>
  <c r="D8" i="5"/>
  <c r="L8" i="5" s="1"/>
  <c r="D9" i="5"/>
  <c r="L9" i="5" s="1"/>
  <c r="D10" i="5"/>
  <c r="D11" i="5"/>
  <c r="L11" i="5" s="1"/>
  <c r="D12" i="5"/>
  <c r="L12" i="5" s="1"/>
  <c r="D13" i="5"/>
  <c r="L14" i="5"/>
  <c r="L15" i="5"/>
  <c r="L16" i="5"/>
  <c r="D18" i="5"/>
  <c r="D19" i="5"/>
  <c r="L19" i="5" s="1"/>
  <c r="D20" i="5"/>
  <c r="L20" i="5" s="1"/>
  <c r="D21" i="5"/>
  <c r="L21" i="5" s="1"/>
  <c r="E22" i="5"/>
  <c r="F22" i="5"/>
  <c r="B22" i="5"/>
  <c r="C22" i="5"/>
  <c r="D7" i="5"/>
  <c r="L7" i="5" s="1"/>
  <c r="D6" i="5"/>
  <c r="L6" i="5" s="1"/>
  <c r="E14" i="8"/>
  <c r="F14" i="8"/>
  <c r="B14" i="8"/>
  <c r="C14" i="8"/>
  <c r="D13" i="8"/>
  <c r="D12" i="8"/>
  <c r="D11" i="8"/>
  <c r="D10" i="8"/>
  <c r="D9" i="8"/>
  <c r="D8" i="8"/>
  <c r="D7" i="8"/>
  <c r="D6" i="8"/>
  <c r="L6" i="8" s="1"/>
  <c r="I34" i="6"/>
  <c r="O34" i="6" s="1"/>
  <c r="I35" i="6"/>
  <c r="I36" i="6"/>
  <c r="I37" i="6"/>
  <c r="I38" i="6"/>
  <c r="I33" i="6"/>
  <c r="G39" i="6"/>
  <c r="E39" i="6"/>
  <c r="AA22" i="6"/>
  <c r="AG22" i="6" s="1"/>
  <c r="AA24" i="6"/>
  <c r="AA25" i="6"/>
  <c r="AG25" i="6" s="1"/>
  <c r="AA26" i="6"/>
  <c r="AA21" i="6"/>
  <c r="AG21" i="6" s="1"/>
  <c r="Y27" i="6"/>
  <c r="W27" i="6"/>
  <c r="I22" i="6"/>
  <c r="I23" i="6"/>
  <c r="I24" i="6"/>
  <c r="I25" i="6"/>
  <c r="O25" i="6" s="1"/>
  <c r="I26" i="6"/>
  <c r="I21" i="6"/>
  <c r="O21" i="6" s="1"/>
  <c r="G27" i="6"/>
  <c r="E27" i="6"/>
  <c r="AA9" i="6"/>
  <c r="AA10" i="6"/>
  <c r="AG10" i="6" s="1"/>
  <c r="AA11" i="6"/>
  <c r="AA12" i="6"/>
  <c r="AA13" i="6"/>
  <c r="AA14" i="6"/>
  <c r="Y15" i="6"/>
  <c r="W15" i="6"/>
  <c r="I9" i="6"/>
  <c r="I10" i="6"/>
  <c r="O10" i="6" s="1"/>
  <c r="I11" i="6"/>
  <c r="I12" i="6"/>
  <c r="I13" i="6"/>
  <c r="I14" i="6"/>
  <c r="G15" i="6"/>
  <c r="E15" i="6"/>
  <c r="E2" i="7"/>
  <c r="C18" i="7"/>
  <c r="C19" i="7" s="1"/>
  <c r="D18" i="7"/>
  <c r="D19" i="7" s="1"/>
  <c r="B18" i="7"/>
  <c r="B19" i="7" s="1"/>
  <c r="O13" i="6" l="1"/>
  <c r="O9" i="6"/>
  <c r="AG9" i="6"/>
  <c r="O22" i="6"/>
  <c r="O14" i="6"/>
  <c r="AG14" i="6"/>
  <c r="O38" i="6"/>
  <c r="AG13" i="6"/>
  <c r="O26" i="6"/>
  <c r="AG26" i="6"/>
  <c r="O37" i="6"/>
  <c r="O11" i="6"/>
  <c r="AG11" i="6"/>
  <c r="O35" i="6"/>
  <c r="I23" i="2"/>
  <c r="K23" i="2"/>
  <c r="K26" i="3"/>
  <c r="BE22" i="1"/>
  <c r="J26" i="3"/>
  <c r="I26" i="3"/>
  <c r="K29" i="4"/>
  <c r="D26" i="3"/>
  <c r="J11" i="3"/>
  <c r="I11" i="3"/>
  <c r="D11" i="3"/>
  <c r="J29" i="4"/>
  <c r="I29" i="4"/>
  <c r="K11" i="3"/>
  <c r="D23" i="2"/>
  <c r="L23" i="2" s="1"/>
  <c r="D14" i="8"/>
  <c r="K14" i="8"/>
  <c r="J14" i="8"/>
  <c r="I14" i="8"/>
  <c r="L14" i="8" s="1"/>
  <c r="D22" i="5"/>
  <c r="K22" i="5"/>
  <c r="J22" i="5"/>
  <c r="I22" i="5"/>
  <c r="L22" i="5" s="1"/>
  <c r="L23" i="3"/>
  <c r="L6" i="3"/>
  <c r="L9" i="3"/>
  <c r="L22" i="3"/>
  <c r="L10" i="8"/>
  <c r="I39" i="6"/>
  <c r="I27" i="6"/>
  <c r="AA27" i="6"/>
  <c r="AA15" i="6"/>
  <c r="I15" i="6"/>
  <c r="L12" i="8"/>
  <c r="L11" i="8"/>
  <c r="L29" i="4"/>
  <c r="L18" i="4"/>
  <c r="L25" i="3"/>
  <c r="L24" i="3"/>
  <c r="L21" i="3"/>
  <c r="L20" i="3"/>
  <c r="L10" i="3"/>
  <c r="L22" i="2"/>
  <c r="L21" i="2"/>
  <c r="L20" i="2"/>
  <c r="L19" i="2"/>
  <c r="L14" i="2"/>
  <c r="L18" i="5"/>
  <c r="L13" i="5"/>
  <c r="L10" i="5"/>
  <c r="L11" i="4"/>
  <c r="L19" i="4"/>
  <c r="L23" i="4"/>
  <c r="L28" i="4"/>
  <c r="L12" i="4"/>
  <c r="L7" i="3"/>
  <c r="L8" i="3"/>
  <c r="L12" i="2"/>
  <c r="L17" i="2"/>
  <c r="L13" i="2"/>
  <c r="L8" i="2"/>
  <c r="L16" i="2"/>
  <c r="L10" i="2"/>
  <c r="L7" i="8"/>
  <c r="L8" i="8"/>
  <c r="L9" i="8"/>
  <c r="L13" i="8"/>
  <c r="J23" i="2"/>
  <c r="AO21" i="1"/>
  <c r="BE15" i="1"/>
  <c r="BE13" i="1"/>
  <c r="AZ21" i="1"/>
  <c r="BE17" i="1"/>
  <c r="BE16" i="1"/>
  <c r="BE14" i="1"/>
  <c r="BE12" i="1"/>
  <c r="O23" i="6"/>
  <c r="O33" i="6"/>
  <c r="W21" i="1"/>
  <c r="O24" i="6"/>
  <c r="AG24" i="6"/>
  <c r="O12" i="6"/>
  <c r="O36" i="6"/>
  <c r="AG12" i="6"/>
  <c r="AU21" i="1"/>
  <c r="AG23" i="6"/>
  <c r="L26" i="4"/>
  <c r="BE21" i="1" l="1"/>
  <c r="L26" i="3"/>
  <c r="L11" i="3"/>
</calcChain>
</file>

<file path=xl/sharedStrings.xml><?xml version="1.0" encoding="utf-8"?>
<sst xmlns="http://schemas.openxmlformats.org/spreadsheetml/2006/main" count="483" uniqueCount="218">
  <si>
    <t>選挙執行日</t>
    <rPh sb="0" eb="2">
      <t>センキョ</t>
    </rPh>
    <rPh sb="2" eb="4">
      <t>シッコウ</t>
    </rPh>
    <rPh sb="4" eb="5">
      <t>ビ</t>
    </rPh>
    <phoneticPr fontId="2"/>
  </si>
  <si>
    <t>公示日</t>
    <rPh sb="0" eb="2">
      <t>コウジ</t>
    </rPh>
    <rPh sb="2" eb="3">
      <t>ビ</t>
    </rPh>
    <phoneticPr fontId="2"/>
  </si>
  <si>
    <t>立候補者数</t>
    <rPh sb="0" eb="4">
      <t>リッコウホシャ</t>
    </rPh>
    <rPh sb="4" eb="5">
      <t>スウ</t>
    </rPh>
    <phoneticPr fontId="2"/>
  </si>
  <si>
    <t>定数</t>
    <rPh sb="0" eb="2">
      <t>テイスウ</t>
    </rPh>
    <phoneticPr fontId="2"/>
  </si>
  <si>
    <t>選挙発生事由</t>
    <rPh sb="0" eb="2">
      <t>センキョ</t>
    </rPh>
    <rPh sb="2" eb="4">
      <t>ハッセイ</t>
    </rPh>
    <rPh sb="4" eb="6">
      <t>ジユウ</t>
    </rPh>
    <phoneticPr fontId="2"/>
  </si>
  <si>
    <t>任期満了</t>
    <rPh sb="0" eb="2">
      <t>ニンキ</t>
    </rPh>
    <rPh sb="2" eb="4">
      <t>マンリョウ</t>
    </rPh>
    <phoneticPr fontId="2"/>
  </si>
  <si>
    <t>投票者数</t>
    <rPh sb="0" eb="3">
      <t>トウヒョウシャ</t>
    </rPh>
    <rPh sb="3" eb="4">
      <t>スウ</t>
    </rPh>
    <phoneticPr fontId="2"/>
  </si>
  <si>
    <t>男</t>
    <rPh sb="0" eb="1">
      <t>オトコ</t>
    </rPh>
    <phoneticPr fontId="2"/>
  </si>
  <si>
    <t>女</t>
    <rPh sb="0" eb="1">
      <t>オンナ</t>
    </rPh>
    <phoneticPr fontId="2"/>
  </si>
  <si>
    <t>計</t>
    <rPh sb="0" eb="1">
      <t>ケイ</t>
    </rPh>
    <phoneticPr fontId="2"/>
  </si>
  <si>
    <t>筑波地区</t>
    <rPh sb="0" eb="2">
      <t>ツクバ</t>
    </rPh>
    <rPh sb="2" eb="4">
      <t>チク</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</si>
  <si>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</si>
  <si>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</si>
  <si>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</si>
  <si>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</si>
  <si>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つくば市・計</t>
    <rPh sb="3" eb="4">
      <t>シ</t>
    </rPh>
    <rPh sb="5" eb="6">
      <t>ケイ</t>
    </rPh>
    <phoneticPr fontId="2"/>
  </si>
  <si>
    <t>県計</t>
    <rPh sb="0" eb="1">
      <t>ケン</t>
    </rPh>
    <rPh sb="1" eb="2">
      <t>ケイ</t>
    </rPh>
    <phoneticPr fontId="2"/>
  </si>
  <si>
    <t>当日有権者数（人）</t>
    <rPh sb="0" eb="2">
      <t>トウジツ</t>
    </rPh>
    <rPh sb="2" eb="5">
      <t>ユウケンシャ</t>
    </rPh>
    <rPh sb="5" eb="6">
      <t>スウ</t>
    </rPh>
    <rPh sb="7" eb="8">
      <t>ニン</t>
    </rPh>
    <phoneticPr fontId="2"/>
  </si>
  <si>
    <t>投票者数（人）</t>
    <rPh sb="0" eb="3">
      <t>トウヒョウシャ</t>
    </rPh>
    <rPh sb="3" eb="4">
      <t>スウ</t>
    </rPh>
    <rPh sb="5" eb="6">
      <t>ニン</t>
    </rPh>
    <phoneticPr fontId="2"/>
  </si>
  <si>
    <t>投票率（％）</t>
    <rPh sb="0" eb="3">
      <t>トウヒョウリツ</t>
    </rPh>
    <phoneticPr fontId="2"/>
  </si>
  <si>
    <t>◎　候補者別得票数</t>
    <rPh sb="2" eb="5">
      <t>コウホシャ</t>
    </rPh>
    <rPh sb="5" eb="6">
      <t>ベツ</t>
    </rPh>
    <rPh sb="6" eb="9">
      <t>トクヒョウスウ</t>
    </rPh>
    <phoneticPr fontId="2"/>
  </si>
  <si>
    <t>性別</t>
    <rPh sb="0" eb="2">
      <t>セイベツ</t>
    </rPh>
    <phoneticPr fontId="2"/>
  </si>
  <si>
    <t>年齢</t>
    <rPh sb="0" eb="2">
      <t>ネンレイ</t>
    </rPh>
    <phoneticPr fontId="2"/>
  </si>
  <si>
    <t>所属党派</t>
    <rPh sb="0" eb="2">
      <t>ショゾク</t>
    </rPh>
    <rPh sb="2" eb="4">
      <t>トウハ</t>
    </rPh>
    <phoneticPr fontId="2"/>
  </si>
  <si>
    <t>得票数</t>
    <rPh sb="0" eb="3">
      <t>トクヒョウスウ</t>
    </rPh>
    <phoneticPr fontId="2"/>
  </si>
  <si>
    <t>つくば市</t>
    <rPh sb="3" eb="4">
      <t>シ</t>
    </rPh>
    <phoneticPr fontId="2"/>
  </si>
  <si>
    <t>男</t>
    <rPh sb="0" eb="1">
      <t>おとこ</t>
    </rPh>
    <phoneticPr fontId="2" type="Hiragana"/>
  </si>
  <si>
    <t>　　　　　項 目　　　　　　
地 区</t>
    <rPh sb="5" eb="6">
      <t>こう</t>
    </rPh>
    <rPh sb="7" eb="8">
      <t>め</t>
    </rPh>
    <rPh sb="15" eb="16">
      <t>ち</t>
    </rPh>
    <rPh sb="17" eb="18">
      <t>く</t>
    </rPh>
    <phoneticPr fontId="2" type="Hiragana"/>
  </si>
  <si>
    <t>（ふりがな）
候補者氏名</t>
    <rPh sb="7" eb="10">
      <t>こうほしゃ</t>
    </rPh>
    <rPh sb="10" eb="12">
      <t>しめい</t>
    </rPh>
    <phoneticPr fontId="3" type="Hiragana" alignment="distributed"/>
  </si>
  <si>
    <t>当落</t>
    <rPh sb="0" eb="2">
      <t>とうらく</t>
    </rPh>
    <phoneticPr fontId="2" type="Hiragana"/>
  </si>
  <si>
    <t>参議院議員通常選挙（茨城県選挙区）</t>
    <rPh sb="0" eb="3">
      <t>さんぎいん</t>
    </rPh>
    <rPh sb="3" eb="5">
      <t>ぎいん</t>
    </rPh>
    <rPh sb="5" eb="7">
      <t>つうじょう</t>
    </rPh>
    <rPh sb="7" eb="9">
      <t>せんきょ</t>
    </rPh>
    <rPh sb="10" eb="13">
      <t>いばらきけん</t>
    </rPh>
    <rPh sb="13" eb="16">
      <t>せんきょく</t>
    </rPh>
    <phoneticPr fontId="2" type="Hiragana"/>
  </si>
  <si>
    <t>合　　　　　　計</t>
    <rPh sb="0" eb="1">
      <t>ごう</t>
    </rPh>
    <rPh sb="7" eb="8">
      <t>けい</t>
    </rPh>
    <phoneticPr fontId="2" type="Hiragana"/>
  </si>
  <si>
    <t>県　　計</t>
    <rPh sb="0" eb="1">
      <t>ケン</t>
    </rPh>
    <rPh sb="3" eb="4">
      <t>ケイ</t>
    </rPh>
    <phoneticPr fontId="2"/>
  </si>
  <si>
    <t>〔筑波地区〕</t>
    <rPh sb="1" eb="3">
      <t>ツクバ</t>
    </rPh>
    <rPh sb="3" eb="5">
      <t>チク</t>
    </rPh>
    <phoneticPr fontId="2"/>
  </si>
  <si>
    <t>谷田部第１</t>
    <rPh sb="0" eb="3">
      <t>ヤタベ</t>
    </rPh>
    <rPh sb="3" eb="4">
      <t>ダイ</t>
    </rPh>
    <phoneticPr fontId="2"/>
  </si>
  <si>
    <t>◎　投票所別普通投票状況</t>
    <rPh sb="2" eb="5">
      <t>トウヒョウジョ</t>
    </rPh>
    <rPh sb="5" eb="6">
      <t>ベツ</t>
    </rPh>
    <rPh sb="6" eb="8">
      <t>フツウ</t>
    </rPh>
    <rPh sb="8" eb="10">
      <t>トウヒョウ</t>
    </rPh>
    <rPh sb="10" eb="12">
      <t>ジョウキョウ</t>
    </rPh>
    <phoneticPr fontId="2"/>
  </si>
  <si>
    <t>小　　　　田</t>
    <rPh sb="0" eb="1">
      <t>ショウ</t>
    </rPh>
    <rPh sb="5" eb="6">
      <t>タ</t>
    </rPh>
    <phoneticPr fontId="2"/>
  </si>
  <si>
    <t>〔大穂地区〕</t>
    <rPh sb="1" eb="3">
      <t>オオホ</t>
    </rPh>
    <rPh sb="3" eb="5">
      <t>チク</t>
    </rPh>
    <phoneticPr fontId="2"/>
  </si>
  <si>
    <t>〔豊里地区〕</t>
    <rPh sb="1" eb="3">
      <t>トヨサト</t>
    </rPh>
    <rPh sb="3" eb="5">
      <t>チク</t>
    </rPh>
    <phoneticPr fontId="2"/>
  </si>
  <si>
    <t>〔谷田部地区〕</t>
    <rPh sb="1" eb="4">
      <t>ヤタベ</t>
    </rPh>
    <rPh sb="4" eb="6">
      <t>チク</t>
    </rPh>
    <phoneticPr fontId="2"/>
  </si>
  <si>
    <t>谷田部第２</t>
    <rPh sb="0" eb="3">
      <t>ヤタベ</t>
    </rPh>
    <rPh sb="3" eb="4">
      <t>ダイ</t>
    </rPh>
    <phoneticPr fontId="2"/>
  </si>
  <si>
    <t>谷田部第３</t>
    <rPh sb="0" eb="3">
      <t>ヤタベ</t>
    </rPh>
    <rPh sb="3" eb="4">
      <t>ダイ</t>
    </rPh>
    <phoneticPr fontId="2"/>
  </si>
  <si>
    <t>谷田部第４</t>
    <rPh sb="0" eb="3">
      <t>ヤタベ</t>
    </rPh>
    <rPh sb="3" eb="4">
      <t>ダイ</t>
    </rPh>
    <phoneticPr fontId="2"/>
  </si>
  <si>
    <t>東</t>
    <rPh sb="0" eb="1">
      <t>ヒガシ</t>
    </rPh>
    <phoneticPr fontId="2"/>
  </si>
  <si>
    <t>真 瀬 第 １</t>
    <rPh sb="0" eb="1">
      <t>マコト</t>
    </rPh>
    <rPh sb="2" eb="3">
      <t>セ</t>
    </rPh>
    <rPh sb="4" eb="5">
      <t>ダイ</t>
    </rPh>
    <phoneticPr fontId="2"/>
  </si>
  <si>
    <t>真 瀬 第 ２</t>
    <rPh sb="0" eb="1">
      <t>マコト</t>
    </rPh>
    <rPh sb="2" eb="3">
      <t>セ</t>
    </rPh>
    <rPh sb="4" eb="5">
      <t>ダイ</t>
    </rPh>
    <phoneticPr fontId="2"/>
  </si>
  <si>
    <t>真 瀬 第 ３</t>
    <rPh sb="0" eb="1">
      <t>マコト</t>
    </rPh>
    <rPh sb="2" eb="3">
      <t>セ</t>
    </rPh>
    <rPh sb="4" eb="5">
      <t>ダイ</t>
    </rPh>
    <phoneticPr fontId="2"/>
  </si>
  <si>
    <t>島 名 第 １</t>
    <rPh sb="0" eb="1">
      <t>シマ</t>
    </rPh>
    <rPh sb="2" eb="3">
      <t>ナ</t>
    </rPh>
    <rPh sb="4" eb="5">
      <t>ダイ</t>
    </rPh>
    <phoneticPr fontId="2"/>
  </si>
  <si>
    <t>島 名 第 ２</t>
    <rPh sb="0" eb="1">
      <t>シマ</t>
    </rPh>
    <rPh sb="2" eb="3">
      <t>ナ</t>
    </rPh>
    <rPh sb="4" eb="5">
      <t>ダイ</t>
    </rPh>
    <phoneticPr fontId="2"/>
  </si>
  <si>
    <t>島 名 第 ３</t>
    <rPh sb="0" eb="1">
      <t>シマ</t>
    </rPh>
    <rPh sb="2" eb="3">
      <t>ナ</t>
    </rPh>
    <rPh sb="4" eb="5">
      <t>ダイ</t>
    </rPh>
    <phoneticPr fontId="2"/>
  </si>
  <si>
    <t>苅　　　間</t>
    <rPh sb="0" eb="1">
      <t>ガイ</t>
    </rPh>
    <rPh sb="4" eb="5">
      <t>アイダ</t>
    </rPh>
    <phoneticPr fontId="2"/>
  </si>
  <si>
    <t>西  平  塚</t>
    <rPh sb="0" eb="1">
      <t>ニシ</t>
    </rPh>
    <rPh sb="3" eb="4">
      <t>ヒラ</t>
    </rPh>
    <rPh sb="6" eb="7">
      <t>ツカ</t>
    </rPh>
    <phoneticPr fontId="2"/>
  </si>
  <si>
    <t>春　　　日</t>
    <rPh sb="0" eb="1">
      <t>ハル</t>
    </rPh>
    <rPh sb="4" eb="5">
      <t>ヒ</t>
    </rPh>
    <phoneticPr fontId="2"/>
  </si>
  <si>
    <t>柳　　　橋</t>
    <rPh sb="0" eb="1">
      <t>ヤナギ</t>
    </rPh>
    <rPh sb="4" eb="5">
      <t>ハシ</t>
    </rPh>
    <phoneticPr fontId="2"/>
  </si>
  <si>
    <t>館　　　野</t>
    <rPh sb="0" eb="1">
      <t>カン</t>
    </rPh>
    <rPh sb="4" eb="5">
      <t>ノ</t>
    </rPh>
    <phoneticPr fontId="2"/>
  </si>
  <si>
    <t>稲　　　岡</t>
    <rPh sb="0" eb="1">
      <t>イネ</t>
    </rPh>
    <rPh sb="4" eb="5">
      <t>オカ</t>
    </rPh>
    <phoneticPr fontId="2"/>
  </si>
  <si>
    <t>西　　　部</t>
    <rPh sb="0" eb="1">
      <t>ニシ</t>
    </rPh>
    <rPh sb="4" eb="5">
      <t>ブ</t>
    </rPh>
    <phoneticPr fontId="2"/>
  </si>
  <si>
    <t>手　代　木</t>
    <rPh sb="0" eb="1">
      <t>テ</t>
    </rPh>
    <rPh sb="2" eb="3">
      <t>ダイ</t>
    </rPh>
    <rPh sb="4" eb="5">
      <t>キ</t>
    </rPh>
    <phoneticPr fontId="2"/>
  </si>
  <si>
    <t>小　野　崎</t>
    <rPh sb="0" eb="1">
      <t>ショウ</t>
    </rPh>
    <rPh sb="2" eb="3">
      <t>ノ</t>
    </rPh>
    <rPh sb="4" eb="5">
      <t>ザキ</t>
    </rPh>
    <phoneticPr fontId="2"/>
  </si>
  <si>
    <t>北 条 第 １</t>
    <rPh sb="0" eb="1">
      <t>キタ</t>
    </rPh>
    <rPh sb="2" eb="3">
      <t>ジョウ</t>
    </rPh>
    <rPh sb="4" eb="5">
      <t>ダイ</t>
    </rPh>
    <phoneticPr fontId="2"/>
  </si>
  <si>
    <t>北 条 第 ２</t>
    <rPh sb="0" eb="1">
      <t>キタ</t>
    </rPh>
    <rPh sb="2" eb="3">
      <t>ジョウ</t>
    </rPh>
    <rPh sb="4" eb="5">
      <t>ダイ</t>
    </rPh>
    <phoneticPr fontId="2"/>
  </si>
  <si>
    <t>大  　　　 形</t>
    <rPh sb="0" eb="1">
      <t>ダイ</t>
    </rPh>
    <rPh sb="7" eb="8">
      <t>カタチ</t>
    </rPh>
    <phoneticPr fontId="2"/>
  </si>
  <si>
    <t>神  　　　 郡</t>
    <rPh sb="0" eb="1">
      <t>カミ</t>
    </rPh>
    <rPh sb="7" eb="8">
      <t>グン</t>
    </rPh>
    <phoneticPr fontId="2"/>
  </si>
  <si>
    <t>臼 　　　  井</t>
    <rPh sb="0" eb="1">
      <t>ウス</t>
    </rPh>
    <rPh sb="7" eb="8">
      <t>イ</t>
    </rPh>
    <phoneticPr fontId="2"/>
  </si>
  <si>
    <t>小　 　　  沢</t>
    <rPh sb="0" eb="1">
      <t>ショウ</t>
    </rPh>
    <rPh sb="7" eb="8">
      <t>サワ</t>
    </rPh>
    <phoneticPr fontId="2"/>
  </si>
  <si>
    <t>筑　　　   波</t>
    <rPh sb="0" eb="1">
      <t>チク</t>
    </rPh>
    <rPh sb="7" eb="8">
      <t>ナミ</t>
    </rPh>
    <phoneticPr fontId="2"/>
  </si>
  <si>
    <t>沼 　　　  田</t>
    <rPh sb="0" eb="1">
      <t>ヌマ</t>
    </rPh>
    <rPh sb="7" eb="8">
      <t>タ</t>
    </rPh>
    <phoneticPr fontId="2"/>
  </si>
  <si>
    <t>国 　　　  松</t>
    <rPh sb="0" eb="1">
      <t>クニ</t>
    </rPh>
    <rPh sb="7" eb="8">
      <t>マツ</t>
    </rPh>
    <phoneticPr fontId="2"/>
  </si>
  <si>
    <t>田 　　　  中</t>
    <rPh sb="0" eb="1">
      <t>タ</t>
    </rPh>
    <rPh sb="7" eb="8">
      <t>ナカ</t>
    </rPh>
    <phoneticPr fontId="2"/>
  </si>
  <si>
    <t>水  　　　 守</t>
    <rPh sb="0" eb="1">
      <t>ミズ</t>
    </rPh>
    <rPh sb="7" eb="8">
      <t>カミ</t>
    </rPh>
    <phoneticPr fontId="2"/>
  </si>
  <si>
    <t>安 　　　  食</t>
    <rPh sb="0" eb="1">
      <t>アン</t>
    </rPh>
    <rPh sb="7" eb="8">
      <t>ショク</t>
    </rPh>
    <phoneticPr fontId="2"/>
  </si>
  <si>
    <t>洞　  　　 下</t>
    <rPh sb="0" eb="1">
      <t>ホラ</t>
    </rPh>
    <rPh sb="7" eb="8">
      <t>シタ</t>
    </rPh>
    <phoneticPr fontId="2"/>
  </si>
  <si>
    <t>菅  　　　 間</t>
    <rPh sb="0" eb="1">
      <t>スゲ</t>
    </rPh>
    <rPh sb="7" eb="8">
      <t>アイダ</t>
    </rPh>
    <phoneticPr fontId="2"/>
  </si>
  <si>
    <t>大 穂 第 １</t>
    <rPh sb="0" eb="1">
      <t>ダイ</t>
    </rPh>
    <rPh sb="2" eb="3">
      <t>ホ</t>
    </rPh>
    <rPh sb="4" eb="5">
      <t>ダイ</t>
    </rPh>
    <phoneticPr fontId="2"/>
  </si>
  <si>
    <t>大 穂 第 ２</t>
    <rPh sb="0" eb="1">
      <t>ダイ</t>
    </rPh>
    <rPh sb="2" eb="3">
      <t>ホ</t>
    </rPh>
    <rPh sb="4" eb="5">
      <t>ダイ</t>
    </rPh>
    <phoneticPr fontId="2"/>
  </si>
  <si>
    <t>大 穂 第 ３</t>
    <rPh sb="0" eb="1">
      <t>ダイ</t>
    </rPh>
    <rPh sb="2" eb="3">
      <t>ホ</t>
    </rPh>
    <rPh sb="4" eb="5">
      <t>ダイ</t>
    </rPh>
    <phoneticPr fontId="2"/>
  </si>
  <si>
    <t>大 穂 第 ４</t>
    <rPh sb="0" eb="1">
      <t>ダイ</t>
    </rPh>
    <rPh sb="2" eb="3">
      <t>ホ</t>
    </rPh>
    <rPh sb="4" eb="5">
      <t>ダイ</t>
    </rPh>
    <phoneticPr fontId="2"/>
  </si>
  <si>
    <t>大 穂 第 ５</t>
    <rPh sb="0" eb="1">
      <t>ダイ</t>
    </rPh>
    <rPh sb="2" eb="3">
      <t>ホ</t>
    </rPh>
    <rPh sb="4" eb="5">
      <t>ダイ</t>
    </rPh>
    <phoneticPr fontId="2"/>
  </si>
  <si>
    <t>豊 里 第 ２</t>
    <rPh sb="0" eb="1">
      <t>ユタカ</t>
    </rPh>
    <rPh sb="2" eb="3">
      <t>サト</t>
    </rPh>
    <rPh sb="4" eb="5">
      <t>ダイ</t>
    </rPh>
    <phoneticPr fontId="2"/>
  </si>
  <si>
    <t>豊 里 第 ３</t>
    <rPh sb="0" eb="1">
      <t>ユタカ</t>
    </rPh>
    <rPh sb="2" eb="3">
      <t>サト</t>
    </rPh>
    <rPh sb="4" eb="5">
      <t>ダイ</t>
    </rPh>
    <phoneticPr fontId="2"/>
  </si>
  <si>
    <t>豊 里 第 ４</t>
    <rPh sb="0" eb="1">
      <t>ユタカ</t>
    </rPh>
    <rPh sb="2" eb="3">
      <t>サト</t>
    </rPh>
    <rPh sb="4" eb="5">
      <t>ダイ</t>
    </rPh>
    <phoneticPr fontId="2"/>
  </si>
  <si>
    <t>豊 里 第 ５</t>
    <rPh sb="0" eb="1">
      <t>ユタカ</t>
    </rPh>
    <rPh sb="2" eb="3">
      <t>サト</t>
    </rPh>
    <rPh sb="4" eb="5">
      <t>ダイ</t>
    </rPh>
    <phoneticPr fontId="2"/>
  </si>
  <si>
    <t>豊 里 第 ６</t>
    <rPh sb="0" eb="1">
      <t>ユタカ</t>
    </rPh>
    <rPh sb="2" eb="3">
      <t>サト</t>
    </rPh>
    <rPh sb="4" eb="5">
      <t>ダイ</t>
    </rPh>
    <phoneticPr fontId="2"/>
  </si>
  <si>
    <t>豊 里 第 ７</t>
    <rPh sb="0" eb="1">
      <t>ユタカ</t>
    </rPh>
    <rPh sb="2" eb="3">
      <t>サト</t>
    </rPh>
    <rPh sb="4" eb="5">
      <t>ダイ</t>
    </rPh>
    <phoneticPr fontId="2"/>
  </si>
  <si>
    <t>〔桜地区〕</t>
    <rPh sb="1" eb="2">
      <t>サクラ</t>
    </rPh>
    <rPh sb="2" eb="4">
      <t>チク</t>
    </rPh>
    <phoneticPr fontId="2"/>
  </si>
  <si>
    <t>桜 第 １</t>
    <rPh sb="0" eb="1">
      <t>サクラ</t>
    </rPh>
    <rPh sb="2" eb="3">
      <t>ダイ</t>
    </rPh>
    <phoneticPr fontId="2"/>
  </si>
  <si>
    <t>桜 第 ２</t>
    <rPh sb="0" eb="1">
      <t>サクラ</t>
    </rPh>
    <rPh sb="2" eb="3">
      <t>ダイ</t>
    </rPh>
    <phoneticPr fontId="2"/>
  </si>
  <si>
    <t>桜 第 ３</t>
    <rPh sb="0" eb="1">
      <t>サクラ</t>
    </rPh>
    <rPh sb="2" eb="3">
      <t>ダイ</t>
    </rPh>
    <phoneticPr fontId="2"/>
  </si>
  <si>
    <t>桜 第 ５</t>
    <rPh sb="0" eb="1">
      <t>サクラ</t>
    </rPh>
    <rPh sb="2" eb="3">
      <t>ダイ</t>
    </rPh>
    <phoneticPr fontId="2"/>
  </si>
  <si>
    <t>桜 第 ６</t>
    <rPh sb="0" eb="1">
      <t>サクラ</t>
    </rPh>
    <rPh sb="2" eb="3">
      <t>ダイ</t>
    </rPh>
    <phoneticPr fontId="2"/>
  </si>
  <si>
    <t>桜 第 ７</t>
    <rPh sb="0" eb="1">
      <t>サクラ</t>
    </rPh>
    <rPh sb="2" eb="3">
      <t>ダイ</t>
    </rPh>
    <phoneticPr fontId="2"/>
  </si>
  <si>
    <t>桜 第 ８</t>
    <rPh sb="0" eb="1">
      <t>サクラ</t>
    </rPh>
    <rPh sb="2" eb="3">
      <t>ダイ</t>
    </rPh>
    <phoneticPr fontId="2"/>
  </si>
  <si>
    <t>桜 第 ９</t>
    <rPh sb="0" eb="1">
      <t>サクラ</t>
    </rPh>
    <rPh sb="2" eb="3">
      <t>ダイ</t>
    </rPh>
    <phoneticPr fontId="2"/>
  </si>
  <si>
    <t>桜 第 １０</t>
    <rPh sb="0" eb="1">
      <t>サクラ</t>
    </rPh>
    <rPh sb="2" eb="3">
      <t>ダイ</t>
    </rPh>
    <phoneticPr fontId="2"/>
  </si>
  <si>
    <t>桜 第 １１</t>
    <rPh sb="0" eb="1">
      <t>サクラ</t>
    </rPh>
    <rPh sb="2" eb="3">
      <t>ダイ</t>
    </rPh>
    <phoneticPr fontId="2"/>
  </si>
  <si>
    <t>桜 第 １２</t>
    <rPh sb="0" eb="1">
      <t>サクラ</t>
    </rPh>
    <rPh sb="2" eb="3">
      <t>ダイ</t>
    </rPh>
    <phoneticPr fontId="2"/>
  </si>
  <si>
    <t>桜 第 １３</t>
    <rPh sb="0" eb="1">
      <t>サクラ</t>
    </rPh>
    <rPh sb="2" eb="3">
      <t>ダイ</t>
    </rPh>
    <phoneticPr fontId="2"/>
  </si>
  <si>
    <t>桜 第 １４</t>
    <rPh sb="0" eb="1">
      <t>サクラ</t>
    </rPh>
    <rPh sb="2" eb="3">
      <t>ダイ</t>
    </rPh>
    <phoneticPr fontId="2"/>
  </si>
  <si>
    <t>桜 第 １５</t>
    <rPh sb="0" eb="1">
      <t>サクラ</t>
    </rPh>
    <rPh sb="2" eb="3">
      <t>ダイ</t>
    </rPh>
    <phoneticPr fontId="2"/>
  </si>
  <si>
    <t>桜 第 １６</t>
    <rPh sb="0" eb="1">
      <t>サクラ</t>
    </rPh>
    <rPh sb="2" eb="3">
      <t>ダイ</t>
    </rPh>
    <phoneticPr fontId="2"/>
  </si>
  <si>
    <t>桜 第 ４</t>
    <rPh sb="0" eb="1">
      <t>サクラ</t>
    </rPh>
    <rPh sb="2" eb="3">
      <t>ダイ</t>
    </rPh>
    <phoneticPr fontId="2"/>
  </si>
  <si>
    <t>　　　 項　目
地　区</t>
    <rPh sb="4" eb="5">
      <t>コウ</t>
    </rPh>
    <rPh sb="6" eb="7">
      <t>メ</t>
    </rPh>
    <rPh sb="8" eb="9">
      <t>チ</t>
    </rPh>
    <rPh sb="10" eb="11">
      <t>ク</t>
    </rPh>
    <phoneticPr fontId="2"/>
  </si>
  <si>
    <t>合　　計</t>
    <rPh sb="0" eb="1">
      <t>ゴウ</t>
    </rPh>
    <rPh sb="3" eb="4">
      <t>ケイ</t>
    </rPh>
    <phoneticPr fontId="2"/>
  </si>
  <si>
    <t>　◎　時間別投票者数</t>
    <rPh sb="3" eb="6">
      <t>ジカンベツ</t>
    </rPh>
    <rPh sb="6" eb="9">
      <t>トウヒョウシャ</t>
    </rPh>
    <rPh sb="9" eb="10">
      <t>スウ</t>
    </rPh>
    <phoneticPr fontId="2"/>
  </si>
  <si>
    <t>１０時</t>
    <rPh sb="2" eb="3">
      <t>ジ</t>
    </rPh>
    <phoneticPr fontId="2"/>
  </si>
  <si>
    <t>　　   項　目
地　区</t>
    <rPh sb="5" eb="6">
      <t>コウ</t>
    </rPh>
    <rPh sb="7" eb="8">
      <t>メ</t>
    </rPh>
    <rPh sb="9" eb="10">
      <t>チ</t>
    </rPh>
    <rPh sb="11" eb="12">
      <t>ク</t>
    </rPh>
    <phoneticPr fontId="2"/>
  </si>
  <si>
    <t>１８時</t>
    <rPh sb="2" eb="3">
      <t>ジ</t>
    </rPh>
    <phoneticPr fontId="2"/>
  </si>
  <si>
    <t>◎　開票結果</t>
    <rPh sb="2" eb="4">
      <t>カイヒョウ</t>
    </rPh>
    <rPh sb="4" eb="6">
      <t>ケッカ</t>
    </rPh>
    <phoneticPr fontId="2"/>
  </si>
  <si>
    <t>投票総数</t>
    <rPh sb="0" eb="2">
      <t>トウヒョウ</t>
    </rPh>
    <rPh sb="2" eb="4">
      <t>ソウスウ</t>
    </rPh>
    <phoneticPr fontId="2"/>
  </si>
  <si>
    <t>有効投票</t>
    <rPh sb="0" eb="2">
      <t>ユウコウ</t>
    </rPh>
    <rPh sb="2" eb="4">
      <t>トウヒョウ</t>
    </rPh>
    <phoneticPr fontId="2"/>
  </si>
  <si>
    <t>無効投票</t>
    <rPh sb="0" eb="2">
      <t>ムコウ</t>
    </rPh>
    <rPh sb="2" eb="4">
      <t>トウヒョウ</t>
    </rPh>
    <phoneticPr fontId="2"/>
  </si>
  <si>
    <t>無効投票率</t>
    <rPh sb="0" eb="2">
      <t>ムコウ</t>
    </rPh>
    <rPh sb="2" eb="5">
      <t>トウヒョウリツ</t>
    </rPh>
    <phoneticPr fontId="2"/>
  </si>
  <si>
    <t>按分票</t>
    <rPh sb="0" eb="2">
      <t>アンブン</t>
    </rPh>
    <rPh sb="2" eb="3">
      <t>ヒョウ</t>
    </rPh>
    <phoneticPr fontId="2"/>
  </si>
  <si>
    <t>不受理票</t>
    <rPh sb="0" eb="4">
      <t>フジュリヒョウ</t>
    </rPh>
    <phoneticPr fontId="2"/>
  </si>
  <si>
    <t>持ち帰り票</t>
    <rPh sb="0" eb="1">
      <t>モ</t>
    </rPh>
    <rPh sb="2" eb="3">
      <t>カエ</t>
    </rPh>
    <rPh sb="4" eb="5">
      <t>ヒョウ</t>
    </rPh>
    <phoneticPr fontId="2"/>
  </si>
  <si>
    <t>◎　開票状況</t>
    <rPh sb="2" eb="4">
      <t>カイヒョウ</t>
    </rPh>
    <rPh sb="4" eb="6">
      <t>ジョウキョウ</t>
    </rPh>
    <phoneticPr fontId="2"/>
  </si>
  <si>
    <t>持ち帰り</t>
    <rPh sb="0" eb="1">
      <t>モ</t>
    </rPh>
    <rPh sb="2" eb="3">
      <t>カエ</t>
    </rPh>
    <phoneticPr fontId="2"/>
  </si>
  <si>
    <t>開票率（％）</t>
    <rPh sb="0" eb="3">
      <t>カイヒョウリツ</t>
    </rPh>
    <phoneticPr fontId="2"/>
  </si>
  <si>
    <t>不受理</t>
    <rPh sb="0" eb="3">
      <t>フジュリ</t>
    </rPh>
    <phoneticPr fontId="2"/>
  </si>
  <si>
    <t>◎　無効投票内訳</t>
    <rPh sb="2" eb="4">
      <t>ムコウ</t>
    </rPh>
    <rPh sb="4" eb="6">
      <t>トウヒョウ</t>
    </rPh>
    <rPh sb="6" eb="8">
      <t>ウチワケ</t>
    </rPh>
    <phoneticPr fontId="2"/>
  </si>
  <si>
    <t>候補者でない者又は候補者となることができない者の氏名を記載したもの</t>
    <rPh sb="0" eb="3">
      <t>コウホシャ</t>
    </rPh>
    <rPh sb="6" eb="7">
      <t>モノ</t>
    </rPh>
    <rPh sb="7" eb="8">
      <t>マタ</t>
    </rPh>
    <rPh sb="9" eb="12">
      <t>コウホシャ</t>
    </rPh>
    <rPh sb="22" eb="23">
      <t>モノ</t>
    </rPh>
    <rPh sb="24" eb="26">
      <t>シメイ</t>
    </rPh>
    <rPh sb="27" eb="29">
      <t>キサイ</t>
    </rPh>
    <phoneticPr fontId="2"/>
  </si>
  <si>
    <t>２人以上の候補者の氏名を記載したもの</t>
    <rPh sb="1" eb="4">
      <t>ニンイジョウ</t>
    </rPh>
    <rPh sb="5" eb="8">
      <t>コウホシャ</t>
    </rPh>
    <rPh sb="9" eb="11">
      <t>シメイ</t>
    </rPh>
    <rPh sb="12" eb="14">
      <t>キサイ</t>
    </rPh>
    <phoneticPr fontId="2"/>
  </si>
  <si>
    <t>候補者の氏名のほか，他事を記載したもの</t>
    <rPh sb="0" eb="3">
      <t>コウホシャ</t>
    </rPh>
    <rPh sb="4" eb="6">
      <t>シメイ</t>
    </rPh>
    <rPh sb="10" eb="12">
      <t>タジ</t>
    </rPh>
    <rPh sb="13" eb="15">
      <t>キサイ</t>
    </rPh>
    <phoneticPr fontId="2"/>
  </si>
  <si>
    <t>候補者の何人を記載したかを確認しがたいもの</t>
    <rPh sb="0" eb="3">
      <t>コウホシャ</t>
    </rPh>
    <rPh sb="4" eb="6">
      <t>ナンピト</t>
    </rPh>
    <rPh sb="7" eb="9">
      <t>キサイ</t>
    </rPh>
    <rPh sb="13" eb="15">
      <t>カクニン</t>
    </rPh>
    <phoneticPr fontId="2"/>
  </si>
  <si>
    <t>白紙投票</t>
    <rPh sb="0" eb="2">
      <t>ハクシ</t>
    </rPh>
    <rPh sb="2" eb="4">
      <t>トウヒョウ</t>
    </rPh>
    <phoneticPr fontId="2"/>
  </si>
  <si>
    <t>単に雑事を記載したもの</t>
    <rPh sb="0" eb="1">
      <t>タン</t>
    </rPh>
    <rPh sb="2" eb="4">
      <t>ザツジ</t>
    </rPh>
    <rPh sb="5" eb="7">
      <t>キサイ</t>
    </rPh>
    <phoneticPr fontId="2"/>
  </si>
  <si>
    <t>氏　　名</t>
    <rPh sb="0" eb="1">
      <t>シ</t>
    </rPh>
    <rPh sb="3" eb="4">
      <t>メイ</t>
    </rPh>
    <phoneticPr fontId="2"/>
  </si>
  <si>
    <t>合　計</t>
    <rPh sb="0" eb="1">
      <t>ゴウ</t>
    </rPh>
    <rPh sb="2" eb="3">
      <t>ケイ</t>
    </rPh>
    <phoneticPr fontId="2"/>
  </si>
  <si>
    <t>単に記号，符号を記載したもの</t>
    <rPh sb="0" eb="1">
      <t>タン</t>
    </rPh>
    <rPh sb="2" eb="4">
      <t>キゴウ</t>
    </rPh>
    <rPh sb="5" eb="7">
      <t>フゴウ</t>
    </rPh>
    <rPh sb="8" eb="10">
      <t>キサイ</t>
    </rPh>
    <phoneticPr fontId="2"/>
  </si>
  <si>
    <t>無　　効　　の　　事　　由</t>
    <rPh sb="0" eb="1">
      <t>ム</t>
    </rPh>
    <rPh sb="3" eb="4">
      <t>コウ</t>
    </rPh>
    <rPh sb="9" eb="10">
      <t>コト</t>
    </rPh>
    <rPh sb="12" eb="13">
      <t>ヨシ</t>
    </rPh>
    <phoneticPr fontId="2"/>
  </si>
  <si>
    <t>無 効 投 票 数</t>
    <rPh sb="0" eb="1">
      <t>ム</t>
    </rPh>
    <rPh sb="2" eb="3">
      <t>コウ</t>
    </rPh>
    <rPh sb="4" eb="5">
      <t>ナ</t>
    </rPh>
    <rPh sb="6" eb="7">
      <t>ヒョウ</t>
    </rPh>
    <rPh sb="8" eb="9">
      <t>カズ</t>
    </rPh>
    <phoneticPr fontId="2"/>
  </si>
  <si>
    <t>◎　開票事務従事者数</t>
    <rPh sb="2" eb="4">
      <t>カイヒョウ</t>
    </rPh>
    <rPh sb="4" eb="6">
      <t>ジム</t>
    </rPh>
    <rPh sb="6" eb="9">
      <t>ジュウジシャ</t>
    </rPh>
    <rPh sb="9" eb="10">
      <t>スウ</t>
    </rPh>
    <phoneticPr fontId="2"/>
  </si>
  <si>
    <t>選管書記</t>
    <rPh sb="0" eb="1">
      <t>セン</t>
    </rPh>
    <rPh sb="1" eb="2">
      <t>カン</t>
    </rPh>
    <rPh sb="2" eb="4">
      <t>ショキ</t>
    </rPh>
    <phoneticPr fontId="2"/>
  </si>
  <si>
    <t>市職員</t>
    <rPh sb="0" eb="3">
      <t>シショクイン</t>
    </rPh>
    <phoneticPr fontId="2"/>
  </si>
  <si>
    <t>総　数</t>
    <rPh sb="0" eb="1">
      <t>フサ</t>
    </rPh>
    <rPh sb="2" eb="3">
      <t>カズ</t>
    </rPh>
    <phoneticPr fontId="2"/>
  </si>
  <si>
    <t>茎崎地区</t>
    <rPh sb="0" eb="2">
      <t>くきざき</t>
    </rPh>
    <rPh sb="2" eb="4">
      <t>ちく</t>
    </rPh>
    <phoneticPr fontId="2" type="Hiragana" alignment="distributed"/>
  </si>
  <si>
    <t>◎　地区別投票状況</t>
    <rPh sb="2" eb="5">
      <t>チクベツ</t>
    </rPh>
    <rPh sb="5" eb="7">
      <t>トウヒョウ</t>
    </rPh>
    <rPh sb="7" eb="9">
      <t>ジョウキョウ</t>
    </rPh>
    <phoneticPr fontId="2"/>
  </si>
  <si>
    <t>不在者投票</t>
    <rPh sb="0" eb="3">
      <t>ふざいしゃ</t>
    </rPh>
    <rPh sb="3" eb="5">
      <t>とうひょう</t>
    </rPh>
    <phoneticPr fontId="2" type="Hiragana" alignment="distributed"/>
  </si>
  <si>
    <t>－</t>
  </si>
  <si>
    <t>－</t>
    <phoneticPr fontId="2" type="Hiragana" alignment="distributed"/>
  </si>
  <si>
    <t>期日前投票</t>
    <rPh sb="0" eb="3">
      <t>きじつまえ</t>
    </rPh>
    <rPh sb="3" eb="5">
      <t>とうひょう</t>
    </rPh>
    <phoneticPr fontId="2" type="Hiragana" alignment="distributed"/>
  </si>
  <si>
    <t>作 　　　　谷</t>
    <rPh sb="0" eb="1">
      <t>サク</t>
    </rPh>
    <rPh sb="6" eb="7">
      <t>タニ</t>
    </rPh>
    <phoneticPr fontId="2"/>
  </si>
  <si>
    <t>〔茎崎地区〕</t>
    <rPh sb="1" eb="3">
      <t>クキザキ</t>
    </rPh>
    <rPh sb="3" eb="5">
      <t>チク</t>
    </rPh>
    <phoneticPr fontId="2"/>
  </si>
  <si>
    <t>茎 崎 第 １</t>
    <rPh sb="0" eb="1">
      <t>クキ</t>
    </rPh>
    <rPh sb="2" eb="3">
      <t>ザキ</t>
    </rPh>
    <rPh sb="4" eb="5">
      <t>ダイ</t>
    </rPh>
    <phoneticPr fontId="2"/>
  </si>
  <si>
    <t>茎 崎 第 ２</t>
    <rPh sb="0" eb="1">
      <t>クキ</t>
    </rPh>
    <rPh sb="2" eb="3">
      <t>ザキ</t>
    </rPh>
    <rPh sb="4" eb="5">
      <t>ダイ</t>
    </rPh>
    <phoneticPr fontId="2"/>
  </si>
  <si>
    <t>茎 崎 第 ３</t>
    <rPh sb="0" eb="1">
      <t>クキ</t>
    </rPh>
    <rPh sb="2" eb="3">
      <t>ザキ</t>
    </rPh>
    <rPh sb="4" eb="5">
      <t>ダイ</t>
    </rPh>
    <phoneticPr fontId="2"/>
  </si>
  <si>
    <t>茎 崎 第 ４</t>
    <rPh sb="0" eb="1">
      <t>クキ</t>
    </rPh>
    <rPh sb="2" eb="3">
      <t>ザキ</t>
    </rPh>
    <rPh sb="4" eb="5">
      <t>ダイ</t>
    </rPh>
    <phoneticPr fontId="2"/>
  </si>
  <si>
    <t>茎 崎 第 ５</t>
    <rPh sb="0" eb="1">
      <t>クキ</t>
    </rPh>
    <rPh sb="2" eb="3">
      <t>ザキ</t>
    </rPh>
    <rPh sb="4" eb="5">
      <t>ダイ</t>
    </rPh>
    <phoneticPr fontId="2"/>
  </si>
  <si>
    <t>茎 崎 第 ６</t>
    <rPh sb="0" eb="1">
      <t>クキ</t>
    </rPh>
    <rPh sb="2" eb="3">
      <t>ザキ</t>
    </rPh>
    <rPh sb="4" eb="5">
      <t>ダイ</t>
    </rPh>
    <phoneticPr fontId="2"/>
  </si>
  <si>
    <t>茎 崎 第 ７</t>
    <rPh sb="0" eb="1">
      <t>クキ</t>
    </rPh>
    <rPh sb="2" eb="3">
      <t>ザキ</t>
    </rPh>
    <rPh sb="4" eb="5">
      <t>ダイ</t>
    </rPh>
    <phoneticPr fontId="2"/>
  </si>
  <si>
    <t>茎 崎 第 ８</t>
    <rPh sb="0" eb="1">
      <t>クキ</t>
    </rPh>
    <rPh sb="2" eb="3">
      <t>ザキ</t>
    </rPh>
    <rPh sb="4" eb="5">
      <t>ダイ</t>
    </rPh>
    <phoneticPr fontId="2"/>
  </si>
  <si>
    <t>茎 崎 地 区</t>
    <rPh sb="0" eb="1">
      <t>クキ</t>
    </rPh>
    <rPh sb="2" eb="3">
      <t>ザキ</t>
    </rPh>
    <rPh sb="4" eb="5">
      <t>チ</t>
    </rPh>
    <rPh sb="6" eb="7">
      <t>ク</t>
    </rPh>
    <phoneticPr fontId="2"/>
  </si>
  <si>
    <t>無効</t>
    <rPh sb="0" eb="2">
      <t>ムコウ</t>
    </rPh>
    <phoneticPr fontId="2"/>
  </si>
  <si>
    <t>新現
元別</t>
    <rPh sb="1" eb="2">
      <t>げん</t>
    </rPh>
    <rPh sb="3" eb="4">
      <t>もと</t>
    </rPh>
    <rPh sb="4" eb="5">
      <t>べつ</t>
    </rPh>
    <phoneticPr fontId="2" type="Hiragana"/>
  </si>
  <si>
    <t>当</t>
    <rPh sb="0" eb="1">
      <t>とう</t>
    </rPh>
    <phoneticPr fontId="2" type="Hiragana" alignment="center"/>
  </si>
  <si>
    <t>落</t>
    <rPh sb="0" eb="1">
      <t>らく</t>
    </rPh>
    <phoneticPr fontId="2" type="Hiragana" alignment="center"/>
  </si>
  <si>
    <t>新</t>
    <phoneticPr fontId="2" type="Hiragana"/>
  </si>
  <si>
    <t>新</t>
    <rPh sb="0" eb="1">
      <t>しん</t>
    </rPh>
    <phoneticPr fontId="2" type="Hiragana" alignment="center"/>
  </si>
  <si>
    <t>日本共産党</t>
    <rPh sb="0" eb="2">
      <t>にほん</t>
    </rPh>
    <rPh sb="2" eb="5">
      <t>きょうさんとう</t>
    </rPh>
    <phoneticPr fontId="2" type="Hiragana" alignment="center"/>
  </si>
  <si>
    <t>在外</t>
    <rPh sb="0" eb="2">
      <t>ざいがい</t>
    </rPh>
    <phoneticPr fontId="2" type="Hiragana" alignment="distributed"/>
  </si>
  <si>
    <t>投票者数</t>
    <rPh sb="0" eb="2">
      <t>トウヒョウ</t>
    </rPh>
    <rPh sb="2" eb="3">
      <t>シャ</t>
    </rPh>
    <rPh sb="3" eb="4">
      <t>スウ</t>
    </rPh>
    <phoneticPr fontId="2"/>
  </si>
  <si>
    <t>１１時</t>
    <rPh sb="2" eb="3">
      <t>ジ</t>
    </rPh>
    <phoneticPr fontId="2"/>
  </si>
  <si>
    <t>１４時</t>
    <rPh sb="2" eb="3">
      <t>ジ</t>
    </rPh>
    <phoneticPr fontId="2"/>
  </si>
  <si>
    <t>１６時</t>
    <rPh sb="2" eb="3">
      <t>ジ</t>
    </rPh>
    <phoneticPr fontId="2"/>
  </si>
  <si>
    <t>その他（按分）</t>
    <rPh sb="2" eb="3">
      <t>タ</t>
    </rPh>
    <rPh sb="4" eb="6">
      <t>アンブン</t>
    </rPh>
    <phoneticPr fontId="2"/>
  </si>
  <si>
    <t>研究学園</t>
    <rPh sb="0" eb="2">
      <t>ケンキュウ</t>
    </rPh>
    <rPh sb="2" eb="4">
      <t>ガクエン</t>
    </rPh>
    <phoneticPr fontId="2"/>
  </si>
  <si>
    <t>女</t>
    <rPh sb="0" eb="1">
      <t>おんな</t>
    </rPh>
    <phoneticPr fontId="2" type="Hiragana"/>
  </si>
  <si>
    <t>二　の　宮</t>
    <phoneticPr fontId="2"/>
  </si>
  <si>
    <t>み ど り の</t>
    <phoneticPr fontId="2"/>
  </si>
  <si>
    <t>現</t>
    <rPh sb="0" eb="1">
      <t>げん</t>
    </rPh>
    <phoneticPr fontId="2" type="Hiragana" alignment="center"/>
  </si>
  <si>
    <t>在外投票</t>
    <rPh sb="0" eb="2">
      <t>ざいがい</t>
    </rPh>
    <rPh sb="2" eb="4">
      <t>とうひょう</t>
    </rPh>
    <phoneticPr fontId="2" type="Hiragana" alignment="distributed"/>
  </si>
  <si>
    <t>茨城県選挙区</t>
    <rPh sb="0" eb="3">
      <t>イバラキケン</t>
    </rPh>
    <rPh sb="3" eb="6">
      <t>センキョク</t>
    </rPh>
    <phoneticPr fontId="2"/>
  </si>
  <si>
    <t>比例代表　</t>
    <rPh sb="0" eb="4">
      <t>ヒレイダイヒョウ</t>
    </rPh>
    <phoneticPr fontId="2"/>
  </si>
  <si>
    <t>◎　地区別投票状況（各地区に期日前投票者・不在者投票者含む）</t>
    <rPh sb="2" eb="5">
      <t>チクベツ</t>
    </rPh>
    <rPh sb="5" eb="7">
      <t>トウヒョウ</t>
    </rPh>
    <rPh sb="7" eb="9">
      <t>ジョウキョウ</t>
    </rPh>
    <rPh sb="10" eb="13">
      <t>カクチク</t>
    </rPh>
    <rPh sb="14" eb="16">
      <t>キジツ</t>
    </rPh>
    <rPh sb="16" eb="17">
      <t>マエ</t>
    </rPh>
    <rPh sb="17" eb="19">
      <t>トウヒョウ</t>
    </rPh>
    <rPh sb="19" eb="20">
      <t>シャ</t>
    </rPh>
    <rPh sb="21" eb="26">
      <t>フザイシャトウヒョウ</t>
    </rPh>
    <rPh sb="26" eb="27">
      <t>シャ</t>
    </rPh>
    <rPh sb="27" eb="28">
      <t>フク</t>
    </rPh>
    <phoneticPr fontId="2"/>
  </si>
  <si>
    <t>5人</t>
    <rPh sb="1" eb="2">
      <t>ニン</t>
    </rPh>
    <phoneticPr fontId="2"/>
  </si>
  <si>
    <t>田中　　健</t>
    <rPh sb="0" eb="2">
      <t>たなか</t>
    </rPh>
    <rPh sb="4" eb="5">
      <t>けん</t>
    </rPh>
    <phoneticPr fontId="2" type="Hiragana" alignment="distributed"/>
  </si>
  <si>
    <t>海野　とおる</t>
    <rPh sb="0" eb="2">
      <t>うみの</t>
    </rPh>
    <phoneticPr fontId="2" type="Hiragana" alignment="distributed"/>
  </si>
  <si>
    <t>日本維新の会</t>
    <rPh sb="0" eb="2">
      <t>にほん</t>
    </rPh>
    <rPh sb="2" eb="4">
      <t>いしん</t>
    </rPh>
    <rPh sb="5" eb="6">
      <t>かい</t>
    </rPh>
    <phoneticPr fontId="2" type="Hiragana" alignment="center"/>
  </si>
  <si>
    <t>おぬま　たくみ</t>
    <phoneticPr fontId="2" type="Hiragana" alignment="distributed"/>
  </si>
  <si>
    <t>立憲民主党</t>
    <rPh sb="0" eb="2">
      <t>りっけん</t>
    </rPh>
    <rPh sb="2" eb="5">
      <t>みんしゅとう</t>
    </rPh>
    <phoneticPr fontId="2" type="Hiragana" alignment="center"/>
  </si>
  <si>
    <t>大内　くみ子</t>
    <rPh sb="0" eb="2">
      <t>おおうち</t>
    </rPh>
    <rPh sb="5" eb="6">
      <t>こ</t>
    </rPh>
    <phoneticPr fontId="2" type="Hiragana" alignment="distributed"/>
  </si>
  <si>
    <t>上月　りょうすけ</t>
    <rPh sb="0" eb="2">
      <t>こうづき</t>
    </rPh>
    <phoneticPr fontId="2" type="Hiragana" alignment="distributed"/>
  </si>
  <si>
    <t>自由民主党</t>
    <rPh sb="0" eb="2">
      <t>じゆう</t>
    </rPh>
    <rPh sb="2" eb="5">
      <t>みんしゅとう</t>
    </rPh>
    <phoneticPr fontId="2" type="Hiragana" alignment="center"/>
  </si>
  <si>
    <t>第１回
2１:00</t>
    <rPh sb="0" eb="1">
      <t>ダイ</t>
    </rPh>
    <rPh sb="2" eb="3">
      <t>カイ</t>
    </rPh>
    <phoneticPr fontId="2"/>
  </si>
  <si>
    <t>第２回
21:30</t>
    <rPh sb="0" eb="1">
      <t>ダイ</t>
    </rPh>
    <rPh sb="2" eb="3">
      <t>カイ</t>
    </rPh>
    <phoneticPr fontId="2"/>
  </si>
  <si>
    <t>第３回
22:00</t>
    <rPh sb="0" eb="1">
      <t>ダイ</t>
    </rPh>
    <rPh sb="2" eb="3">
      <t>カイ</t>
    </rPh>
    <phoneticPr fontId="2"/>
  </si>
  <si>
    <t>第４回
22：30</t>
    <rPh sb="0" eb="1">
      <t>ダイ</t>
    </rPh>
    <rPh sb="2" eb="3">
      <t>カイ</t>
    </rPh>
    <phoneticPr fontId="2"/>
  </si>
  <si>
    <t>第５回
23：00</t>
    <rPh sb="0" eb="1">
      <t>ダイ</t>
    </rPh>
    <rPh sb="2" eb="3">
      <t>カイ</t>
    </rPh>
    <phoneticPr fontId="2"/>
  </si>
  <si>
    <t>第６回
23：30</t>
    <rPh sb="0" eb="1">
      <t>ダイ</t>
    </rPh>
    <rPh sb="2" eb="3">
      <t>カイ</t>
    </rPh>
    <phoneticPr fontId="2"/>
  </si>
  <si>
    <t>田中　健</t>
    <rPh sb="0" eb="2">
      <t>タナカ</t>
    </rPh>
    <rPh sb="3" eb="4">
      <t>ケン</t>
    </rPh>
    <phoneticPr fontId="2"/>
  </si>
  <si>
    <t>海野　とおる</t>
    <rPh sb="0" eb="2">
      <t>ウミノ</t>
    </rPh>
    <phoneticPr fontId="2"/>
  </si>
  <si>
    <t>おぬま　たくみ</t>
    <phoneticPr fontId="2"/>
  </si>
  <si>
    <t>大内　くみ子</t>
    <rPh sb="0" eb="2">
      <t>オオウチ</t>
    </rPh>
    <rPh sb="5" eb="6">
      <t>コ</t>
    </rPh>
    <phoneticPr fontId="2"/>
  </si>
  <si>
    <t>上月りょうすけ</t>
    <rPh sb="0" eb="2">
      <t>コウヅキ</t>
    </rPh>
    <phoneticPr fontId="2"/>
  </si>
  <si>
    <t>NHKから国民を
守る党</t>
    <rPh sb="5" eb="7">
      <t>こくみん</t>
    </rPh>
    <rPh sb="9" eb="10">
      <t>まも</t>
    </rPh>
    <rPh sb="11" eb="12">
      <t>とう</t>
    </rPh>
    <phoneticPr fontId="2" type="Hiragana"/>
  </si>
  <si>
    <t>当日投票</t>
    <rPh sb="0" eb="2">
      <t>トウジツ</t>
    </rPh>
    <rPh sb="2" eb="4">
      <t>トウヒョウ</t>
    </rPh>
    <phoneticPr fontId="2"/>
  </si>
  <si>
    <t>期日前投票+
不在者投票</t>
    <rPh sb="0" eb="2">
      <t>キジツ</t>
    </rPh>
    <rPh sb="2" eb="3">
      <t>マエ</t>
    </rPh>
    <rPh sb="3" eb="5">
      <t>トウヒョウ</t>
    </rPh>
    <rPh sb="7" eb="12">
      <t>フザイシャトウヒョウ</t>
    </rPh>
    <phoneticPr fontId="2"/>
  </si>
  <si>
    <t xml:space="preserve">             項  
目
投票区</t>
    <rPh sb="13" eb="14">
      <t>コウ</t>
    </rPh>
    <rPh sb="18" eb="19">
      <t>メ</t>
    </rPh>
    <rPh sb="20" eb="23">
      <t>トウヒョウク</t>
    </rPh>
    <phoneticPr fontId="2"/>
  </si>
  <si>
    <t xml:space="preserve">            項  目
投票区</t>
    <rPh sb="12" eb="13">
      <t>コウ</t>
    </rPh>
    <rPh sb="15" eb="16">
      <t>メ</t>
    </rPh>
    <rPh sb="21" eb="24">
      <t>トウヒョウク</t>
    </rPh>
    <phoneticPr fontId="2"/>
  </si>
  <si>
    <t xml:space="preserve">         項  目
投票区</t>
    <rPh sb="9" eb="10">
      <t>コウ</t>
    </rPh>
    <rPh sb="12" eb="13">
      <t>メ</t>
    </rPh>
    <rPh sb="18" eb="21">
      <t>トウヒョウク</t>
    </rPh>
    <phoneticPr fontId="2"/>
  </si>
  <si>
    <t>筑波地区</t>
    <rPh sb="0" eb="2">
      <t>ツクバ</t>
    </rPh>
    <rPh sb="2" eb="4">
      <t>チク</t>
    </rPh>
    <phoneticPr fontId="2"/>
  </si>
  <si>
    <t>地区別投票状況</t>
    <rPh sb="0" eb="3">
      <t>チクベツ</t>
    </rPh>
    <rPh sb="3" eb="5">
      <t>トウヒョウ</t>
    </rPh>
    <rPh sb="5" eb="7">
      <t>ジョウキョウ</t>
    </rPh>
    <phoneticPr fontId="2"/>
  </si>
  <si>
    <t>大穂地区</t>
    <rPh sb="0" eb="2">
      <t>オオホ</t>
    </rPh>
    <rPh sb="2" eb="4">
      <t>チク</t>
    </rPh>
    <phoneticPr fontId="2"/>
  </si>
  <si>
    <t>豊里地区</t>
    <rPh sb="0" eb="2">
      <t>トヨサト</t>
    </rPh>
    <rPh sb="2" eb="4">
      <t>チク</t>
    </rPh>
    <phoneticPr fontId="2"/>
  </si>
  <si>
    <t>谷田部地区</t>
    <rPh sb="0" eb="3">
      <t>ヤタベ</t>
    </rPh>
    <rPh sb="3" eb="5">
      <t>チク</t>
    </rPh>
    <phoneticPr fontId="2"/>
  </si>
  <si>
    <t>桜地区</t>
    <rPh sb="0" eb="1">
      <t>サクラ</t>
    </rPh>
    <rPh sb="1" eb="3">
      <t>チク</t>
    </rPh>
    <phoneticPr fontId="2"/>
  </si>
  <si>
    <t>茎崎地区</t>
    <rPh sb="0" eb="2">
      <t>クキザキ</t>
    </rPh>
    <rPh sb="2" eb="4">
      <t>チク</t>
    </rPh>
    <phoneticPr fontId="2"/>
  </si>
  <si>
    <t>つくば市計</t>
    <rPh sb="3" eb="4">
      <t>シ</t>
    </rPh>
    <rPh sb="4" eb="5">
      <t>ケイ</t>
    </rPh>
    <phoneticPr fontId="2"/>
  </si>
  <si>
    <t xml:space="preserve">         項  目
地区名</t>
    <rPh sb="9" eb="10">
      <t>コウ</t>
    </rPh>
    <rPh sb="12" eb="13">
      <t>メ</t>
    </rPh>
    <rPh sb="18" eb="21">
      <t>チクメイ</t>
    </rPh>
    <phoneticPr fontId="2"/>
  </si>
  <si>
    <t>在外投票</t>
    <rPh sb="0" eb="2">
      <t>ザイガイ</t>
    </rPh>
    <rPh sb="2" eb="4">
      <t>トウヒョウ</t>
    </rPh>
    <phoneticPr fontId="2"/>
  </si>
  <si>
    <t>確定
23:50</t>
    <rPh sb="0" eb="2">
      <t>カクテイ</t>
    </rPh>
    <phoneticPr fontId="2"/>
  </si>
  <si>
    <t>令和元年７月２１日</t>
    <rPh sb="0" eb="2">
      <t>レイワ</t>
    </rPh>
    <rPh sb="2" eb="3">
      <t>モト</t>
    </rPh>
    <rPh sb="3" eb="4">
      <t>ネン</t>
    </rPh>
    <rPh sb="5" eb="6">
      <t>ガツ</t>
    </rPh>
    <rPh sb="8" eb="9">
      <t>ニチ</t>
    </rPh>
    <phoneticPr fontId="3"/>
  </si>
  <si>
    <t>令和元年７月４日</t>
  </si>
  <si>
    <t>豊 里 第 １</t>
    <rPh sb="0" eb="1">
      <t>ユタカ</t>
    </rPh>
    <rPh sb="2" eb="3">
      <t>サト</t>
    </rPh>
    <rPh sb="4" eb="5">
      <t>ダイ</t>
    </rPh>
    <phoneticPr fontId="2"/>
  </si>
  <si>
    <r>
      <t xml:space="preserve">名簿登録者数
</t>
    </r>
    <r>
      <rPr>
        <sz val="6"/>
        <rFont val="ＭＳ Ｐ明朝"/>
        <family val="1"/>
        <charset val="128"/>
      </rPr>
      <t>(在外投票除く）</t>
    </r>
    <rPh sb="0" eb="2">
      <t>メイボ</t>
    </rPh>
    <rPh sb="2" eb="5">
      <t>トウロクシャ</t>
    </rPh>
    <rPh sb="5" eb="6">
      <t>スウ</t>
    </rPh>
    <rPh sb="8" eb="10">
      <t>ザイガイ</t>
    </rPh>
    <rPh sb="10" eb="12">
      <t>トウヒョウ</t>
    </rPh>
    <rPh sb="12" eb="13">
      <t>ノゾ</t>
    </rPh>
    <phoneticPr fontId="2"/>
  </si>
  <si>
    <r>
      <t>当日の有権者数</t>
    </r>
    <r>
      <rPr>
        <sz val="14"/>
        <rFont val="ＭＳ Ｐ明朝"/>
        <family val="1"/>
        <charset val="128"/>
      </rPr>
      <t xml:space="preserve">
</t>
    </r>
    <r>
      <rPr>
        <sz val="6"/>
        <rFont val="ＭＳ Ｐ明朝"/>
        <family val="1"/>
        <charset val="128"/>
      </rPr>
      <t>(在外投票除く）</t>
    </r>
    <rPh sb="0" eb="2">
      <t>トウジツ</t>
    </rPh>
    <rPh sb="3" eb="6">
      <t>ユウケンシャ</t>
    </rPh>
    <rPh sb="6" eb="7">
      <t>スウ</t>
    </rPh>
    <rPh sb="9" eb="11">
      <t>ザイガイ</t>
    </rPh>
    <rPh sb="11" eb="13">
      <t>トウヒョウ</t>
    </rPh>
    <rPh sb="13" eb="14">
      <t>ノゾ</t>
    </rPh>
    <phoneticPr fontId="2"/>
  </si>
  <si>
    <r>
      <t xml:space="preserve">投票者数
</t>
    </r>
    <r>
      <rPr>
        <sz val="6"/>
        <rFont val="ＭＳ Ｐ明朝"/>
        <family val="1"/>
        <charset val="128"/>
      </rPr>
      <t>（在外投票除く）</t>
    </r>
    <rPh sb="0" eb="3">
      <t>トウヒョウシャ</t>
    </rPh>
    <rPh sb="3" eb="4">
      <t>スウ</t>
    </rPh>
    <rPh sb="6" eb="8">
      <t>ザイガイ</t>
    </rPh>
    <rPh sb="8" eb="10">
      <t>トウヒョウ</t>
    </rPh>
    <rPh sb="10" eb="11">
      <t>ノゾ</t>
    </rPh>
    <phoneticPr fontId="2"/>
  </si>
  <si>
    <r>
      <t xml:space="preserve">投票率％
</t>
    </r>
    <r>
      <rPr>
        <sz val="6"/>
        <rFont val="ＭＳ Ｐ明朝"/>
        <family val="1"/>
        <charset val="128"/>
      </rPr>
      <t>（在外投票除く）</t>
    </r>
    <rPh sb="0" eb="3">
      <t>トウヒョウリツ</t>
    </rPh>
    <rPh sb="6" eb="8">
      <t>ザイガイ</t>
    </rPh>
    <rPh sb="8" eb="10">
      <t>トウヒョウ</t>
    </rPh>
    <rPh sb="10" eb="1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</si>
</sst>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_ "/>
    <numFmt numFmtId="178" formatCode="#,##0_);[Red]\(#,##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20"/>
      <name val="ＭＳ Ｐ明朝"/>
      <family val="1"/>
      <charset val="128"/>
    </font>
    <font>
      <sz val="18"/>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6"/>
      <name val="ＭＳ Ｐ明朝"/>
      <family val="1"/>
      <charset val="128"/>
    </font>
    <font>
      <sz val="16"/>
      <name val="ＭＳ Ｐ明朝"/>
      <family val="1"/>
      <charset val="128"/>
    </font>
    <font>
      <sz val="10"/>
      <name val="ＭＳ Ｐ明朝"/>
      <family val="1"/>
      <charset val="128"/>
    </font>
    <font>
      <sz val="18"/>
      <color rgb="FF333333"/>
      <name val="ＭＳ Ｐ明朝"/>
      <family val="1"/>
      <charset val="128"/>
    </font>
    <font>
      <sz val="20"/>
      <name val="ＭＳ Ｐ明朝"/>
      <family val="1"/>
      <charset val="128"/>
    </font>
  </fonts>
  <fills count="2">
    <fill>
      <patternFill patternType="none"/>
    </fill>
    <fill>
      <patternFill patternType="gray125"/>
    </fill>
  </fills>
  <borders count="100">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style="medium">
        <color indexed="64"/>
      </left>
      <right/>
      <top style="double">
        <color indexed="64"/>
      </top>
      <bottom style="medium">
        <color indexed="64"/>
      </bottom>
      <diagonal/>
    </border>
    <border>
      <left style="medium">
        <color indexed="64"/>
      </left>
      <right/>
      <top style="thin">
        <color indexed="64"/>
      </top>
      <bottom style="double">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alignment vertical="center"/>
    </xf>
  </cellStyleXfs>
  <cellXfs count="399">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10" fontId="7" fillId="0" borderId="0" xfId="0" applyNumberFormat="1" applyFont="1" applyBorder="1" applyAlignment="1">
      <alignment horizontal="center" vertical="center"/>
    </xf>
    <xf numFmtId="0" fontId="6" fillId="0" borderId="0" xfId="0" applyFont="1"/>
    <xf numFmtId="0" fontId="8" fillId="0" borderId="0" xfId="0" applyFont="1" applyBorder="1" applyAlignment="1">
      <alignment horizontal="center" vertical="center"/>
    </xf>
    <xf numFmtId="38" fontId="11" fillId="0" borderId="0" xfId="1" applyFont="1" applyBorder="1" applyAlignment="1">
      <alignment horizontal="center" vertical="center"/>
    </xf>
    <xf numFmtId="10" fontId="8" fillId="0" borderId="0" xfId="0" applyNumberFormat="1" applyFont="1" applyBorder="1" applyAlignment="1">
      <alignment horizontal="center" vertical="center"/>
    </xf>
    <xf numFmtId="0" fontId="7" fillId="0" borderId="0" xfId="0" applyFont="1"/>
    <xf numFmtId="0" fontId="7" fillId="0" borderId="13" xfId="0" applyFont="1" applyBorder="1" applyAlignment="1">
      <alignment horizontal="distributed" vertical="center"/>
    </xf>
    <xf numFmtId="38" fontId="5" fillId="0" borderId="14" xfId="1" applyFont="1" applyBorder="1" applyAlignment="1">
      <alignment vertical="center"/>
    </xf>
    <xf numFmtId="0" fontId="7" fillId="0" borderId="15" xfId="0" applyFont="1" applyBorder="1" applyAlignment="1">
      <alignment vertical="center"/>
    </xf>
    <xf numFmtId="0" fontId="6" fillId="0" borderId="16" xfId="0" applyFont="1" applyBorder="1" applyAlignment="1">
      <alignment horizontal="distributed" vertical="center"/>
    </xf>
    <xf numFmtId="176" fontId="5" fillId="0" borderId="33" xfId="0" applyNumberFormat="1" applyFont="1" applyBorder="1" applyAlignment="1">
      <alignment vertical="center"/>
    </xf>
    <xf numFmtId="0" fontId="7" fillId="0" borderId="8" xfId="0" applyFont="1" applyBorder="1" applyAlignment="1">
      <alignment horizontal="distributed" vertical="center"/>
    </xf>
    <xf numFmtId="38" fontId="5" fillId="0" borderId="17" xfId="1" applyFont="1" applyBorder="1" applyAlignment="1">
      <alignment vertical="center"/>
    </xf>
    <xf numFmtId="0" fontId="7" fillId="0" borderId="18" xfId="0" applyFont="1" applyBorder="1" applyAlignment="1">
      <alignment vertical="center"/>
    </xf>
    <xf numFmtId="0" fontId="6" fillId="0" borderId="19" xfId="0" applyFont="1" applyBorder="1" applyAlignment="1">
      <alignment horizontal="distributed" vertical="center"/>
    </xf>
    <xf numFmtId="0" fontId="5" fillId="0" borderId="3" xfId="0" applyFont="1" applyBorder="1" applyAlignment="1">
      <alignment vertical="center"/>
    </xf>
    <xf numFmtId="0" fontId="7" fillId="0" borderId="12" xfId="0" applyFont="1" applyBorder="1" applyAlignment="1">
      <alignment horizontal="distributed" vertical="center"/>
    </xf>
    <xf numFmtId="38" fontId="5" fillId="0" borderId="20" xfId="1" applyFont="1" applyBorder="1" applyAlignment="1">
      <alignment vertical="center"/>
    </xf>
    <xf numFmtId="0" fontId="7" fillId="0" borderId="21" xfId="0" applyFont="1" applyBorder="1" applyAlignment="1">
      <alignment vertical="center"/>
    </xf>
    <xf numFmtId="0" fontId="6" fillId="0" borderId="22" xfId="0" applyFont="1" applyBorder="1" applyAlignment="1">
      <alignment horizontal="distributed" vertical="center"/>
    </xf>
    <xf numFmtId="0" fontId="5" fillId="0" borderId="23" xfId="0" applyFont="1" applyBorder="1" applyAlignment="1">
      <alignment vertical="center"/>
    </xf>
    <xf numFmtId="38" fontId="7" fillId="0" borderId="0" xfId="1" applyFont="1"/>
    <xf numFmtId="0" fontId="7" fillId="0" borderId="24" xfId="0" applyFont="1" applyBorder="1" applyAlignment="1">
      <alignment horizontal="center" vertical="center"/>
    </xf>
    <xf numFmtId="32" fontId="7" fillId="0" borderId="25" xfId="0" applyNumberFormat="1" applyFont="1" applyBorder="1" applyAlignment="1">
      <alignment horizontal="center" vertical="center" wrapText="1"/>
    </xf>
    <xf numFmtId="32" fontId="7" fillId="0" borderId="26" xfId="0" applyNumberFormat="1" applyFont="1" applyBorder="1" applyAlignment="1">
      <alignment horizontal="center" vertical="center" wrapText="1"/>
    </xf>
    <xf numFmtId="0" fontId="7" fillId="0" borderId="11" xfId="0" applyFont="1" applyBorder="1" applyAlignment="1">
      <alignment vertical="center" shrinkToFit="1"/>
    </xf>
    <xf numFmtId="38" fontId="5" fillId="0" borderId="27" xfId="1" applyFont="1" applyBorder="1" applyAlignment="1">
      <alignment vertical="center"/>
    </xf>
    <xf numFmtId="177" fontId="5" fillId="0" borderId="34" xfId="0" applyNumberFormat="1" applyFont="1" applyBorder="1" applyAlignment="1">
      <alignment horizontal="right" vertical="center"/>
    </xf>
    <xf numFmtId="0" fontId="7" fillId="0" borderId="8" xfId="0" applyFont="1" applyBorder="1" applyAlignment="1">
      <alignment vertical="center" shrinkToFit="1"/>
    </xf>
    <xf numFmtId="38" fontId="5" fillId="0" borderId="2" xfId="1" applyFont="1" applyBorder="1" applyAlignment="1">
      <alignment vertical="center"/>
    </xf>
    <xf numFmtId="3" fontId="12" fillId="0" borderId="2" xfId="0" applyNumberFormat="1" applyFont="1" applyBorder="1"/>
    <xf numFmtId="177" fontId="5" fillId="0" borderId="3" xfId="0" applyNumberFormat="1" applyFont="1" applyBorder="1" applyAlignment="1">
      <alignment horizontal="right" vertical="center" shrinkToFit="1"/>
    </xf>
    <xf numFmtId="177" fontId="5" fillId="0" borderId="34" xfId="0" applyNumberFormat="1" applyFont="1" applyBorder="1" applyAlignment="1">
      <alignment horizontal="right" vertical="center" shrinkToFit="1"/>
    </xf>
    <xf numFmtId="0" fontId="7" fillId="0" borderId="8" xfId="0" applyFont="1" applyBorder="1" applyAlignment="1">
      <alignment vertical="center"/>
    </xf>
    <xf numFmtId="0" fontId="7" fillId="0" borderId="8" xfId="0" applyFont="1" applyBorder="1" applyAlignment="1">
      <alignment horizontal="center" vertical="center"/>
    </xf>
    <xf numFmtId="38" fontId="5" fillId="0" borderId="3" xfId="1" applyFont="1" applyBorder="1" applyAlignment="1">
      <alignment vertical="center" shrinkToFit="1"/>
    </xf>
    <xf numFmtId="0" fontId="7" fillId="0" borderId="12" xfId="0" applyFont="1" applyBorder="1" applyAlignment="1">
      <alignment horizontal="center" vertical="center"/>
    </xf>
    <xf numFmtId="176" fontId="5" fillId="0" borderId="35" xfId="0" applyNumberFormat="1" applyFont="1" applyBorder="1" applyAlignment="1">
      <alignment vertical="center"/>
    </xf>
    <xf numFmtId="176" fontId="5" fillId="0" borderId="23" xfId="0" applyNumberFormat="1" applyFont="1" applyBorder="1" applyAlignment="1">
      <alignment vertical="center" shrinkToFit="1"/>
    </xf>
    <xf numFmtId="0" fontId="7" fillId="0" borderId="13" xfId="0" applyFont="1" applyBorder="1" applyAlignment="1">
      <alignment horizontal="center"/>
    </xf>
    <xf numFmtId="0" fontId="7" fillId="0" borderId="14" xfId="0" applyFont="1" applyBorder="1" applyAlignment="1">
      <alignment horizontal="center"/>
    </xf>
    <xf numFmtId="0" fontId="7" fillId="0" borderId="28" xfId="0" applyFont="1" applyBorder="1" applyAlignment="1">
      <alignment horizontal="center"/>
    </xf>
    <xf numFmtId="0" fontId="7" fillId="0" borderId="12" xfId="0" applyFont="1" applyBorder="1" applyAlignment="1">
      <alignment horizontal="center"/>
    </xf>
    <xf numFmtId="0" fontId="7" fillId="0" borderId="20" xfId="0" applyFont="1" applyBorder="1" applyAlignment="1">
      <alignment horizontal="center"/>
    </xf>
    <xf numFmtId="0" fontId="7" fillId="0" borderId="29" xfId="0" applyFont="1" applyBorder="1" applyAlignment="1">
      <alignment horizontal="center"/>
    </xf>
    <xf numFmtId="0" fontId="8" fillId="0" borderId="0" xfId="0" applyFont="1"/>
    <xf numFmtId="0" fontId="10" fillId="0" borderId="0" xfId="0" applyFont="1" applyAlignment="1">
      <alignment horizontal="left"/>
    </xf>
    <xf numFmtId="0" fontId="8" fillId="0" borderId="0" xfId="0" applyFont="1" applyAlignment="1"/>
    <xf numFmtId="38" fontId="10" fillId="0" borderId="0" xfId="1" applyFont="1"/>
    <xf numFmtId="38" fontId="10" fillId="0" borderId="95" xfId="1" applyFont="1" applyBorder="1" applyAlignment="1">
      <alignment horizontal="center" vertical="center"/>
    </xf>
    <xf numFmtId="38" fontId="10" fillId="0" borderId="2" xfId="1" applyFont="1" applyBorder="1" applyAlignment="1">
      <alignment horizontal="center" vertical="center"/>
    </xf>
    <xf numFmtId="38" fontId="10" fillId="0" borderId="3" xfId="1" applyFont="1" applyBorder="1" applyAlignment="1">
      <alignment horizontal="center" vertical="center"/>
    </xf>
    <xf numFmtId="38" fontId="7" fillId="0" borderId="38" xfId="1" applyFont="1" applyBorder="1" applyAlignment="1">
      <alignment horizontal="center" vertical="center"/>
    </xf>
    <xf numFmtId="177" fontId="7" fillId="0" borderId="2" xfId="0" applyNumberFormat="1" applyFont="1" applyBorder="1" applyAlignment="1">
      <alignment horizontal="right" shrinkToFit="1"/>
    </xf>
    <xf numFmtId="38" fontId="7" fillId="0" borderId="2" xfId="1" applyFont="1" applyBorder="1" applyAlignment="1">
      <alignment shrinkToFit="1"/>
    </xf>
    <xf numFmtId="40" fontId="7" fillId="0" borderId="2" xfId="1" applyNumberFormat="1" applyFont="1" applyBorder="1" applyAlignment="1">
      <alignment shrinkToFit="1"/>
    </xf>
    <xf numFmtId="40" fontId="7" fillId="0" borderId="3" xfId="1" applyNumberFormat="1" applyFont="1" applyBorder="1" applyAlignment="1">
      <alignment shrinkToFit="1"/>
    </xf>
    <xf numFmtId="177" fontId="7" fillId="0" borderId="31" xfId="0" applyNumberFormat="1" applyFont="1" applyBorder="1" applyAlignment="1">
      <alignment horizontal="right" shrinkToFit="1"/>
    </xf>
    <xf numFmtId="40" fontId="7" fillId="0" borderId="31" xfId="1" applyNumberFormat="1" applyFont="1" applyBorder="1" applyAlignment="1">
      <alignment shrinkToFit="1"/>
    </xf>
    <xf numFmtId="38" fontId="5" fillId="0" borderId="10" xfId="1" applyFont="1" applyBorder="1" applyAlignment="1">
      <alignment horizontal="center" vertical="center"/>
    </xf>
    <xf numFmtId="38" fontId="7" fillId="0" borderId="6" xfId="1" applyFont="1" applyBorder="1" applyAlignment="1">
      <alignment shrinkToFit="1"/>
    </xf>
    <xf numFmtId="40" fontId="7" fillId="0" borderId="6" xfId="1" applyNumberFormat="1" applyFont="1" applyBorder="1" applyAlignment="1">
      <alignment shrinkToFit="1"/>
    </xf>
    <xf numFmtId="40" fontId="7" fillId="0" borderId="7" xfId="1" applyNumberFormat="1" applyFont="1" applyBorder="1" applyAlignment="1">
      <alignment shrinkToFit="1"/>
    </xf>
    <xf numFmtId="38" fontId="5" fillId="0" borderId="0" xfId="1" applyFont="1" applyBorder="1" applyAlignment="1">
      <alignment horizontal="center" vertical="center"/>
    </xf>
    <xf numFmtId="38" fontId="7" fillId="0" borderId="0" xfId="1" applyFont="1" applyBorder="1" applyAlignment="1">
      <alignment shrinkToFit="1"/>
    </xf>
    <xf numFmtId="40" fontId="7" fillId="0" borderId="0" xfId="1" applyNumberFormat="1" applyFont="1" applyBorder="1" applyAlignment="1">
      <alignment shrinkToFit="1"/>
    </xf>
    <xf numFmtId="38" fontId="10" fillId="0" borderId="39" xfId="1" applyFont="1" applyBorder="1"/>
    <xf numFmtId="38" fontId="10" fillId="0" borderId="27" xfId="1" applyFont="1" applyBorder="1" applyAlignment="1">
      <alignment horizontal="center" vertical="center"/>
    </xf>
    <xf numFmtId="38" fontId="10" fillId="0" borderId="34" xfId="1" applyFont="1" applyBorder="1" applyAlignment="1">
      <alignment horizontal="center" vertical="center"/>
    </xf>
    <xf numFmtId="38" fontId="7" fillId="0" borderId="8" xfId="1" applyFont="1" applyBorder="1" applyAlignment="1">
      <alignment horizontal="center" vertical="center"/>
    </xf>
    <xf numFmtId="178" fontId="7" fillId="0" borderId="2" xfId="1" applyNumberFormat="1" applyFont="1" applyBorder="1" applyAlignment="1">
      <alignment horizontal="right" shrinkToFit="1"/>
    </xf>
    <xf numFmtId="178" fontId="7" fillId="0" borderId="2" xfId="0" applyNumberFormat="1" applyFont="1" applyBorder="1" applyAlignment="1">
      <alignment horizontal="right" shrinkToFit="1"/>
    </xf>
    <xf numFmtId="0" fontId="7" fillId="0" borderId="9" xfId="0" applyFont="1" applyBorder="1" applyAlignment="1">
      <alignment horizontal="center" vertical="center"/>
    </xf>
    <xf numFmtId="178" fontId="7" fillId="0" borderId="4" xfId="0" applyNumberFormat="1" applyFont="1" applyBorder="1" applyAlignment="1">
      <alignment horizontal="right" shrinkToFit="1"/>
    </xf>
    <xf numFmtId="178" fontId="7" fillId="0" borderId="4" xfId="1" applyNumberFormat="1" applyFont="1" applyBorder="1" applyAlignment="1">
      <alignment horizontal="right" shrinkToFit="1"/>
    </xf>
    <xf numFmtId="0" fontId="7" fillId="0" borderId="10" xfId="0" applyFont="1" applyBorder="1" applyAlignment="1">
      <alignment horizontal="center" vertical="center"/>
    </xf>
    <xf numFmtId="178" fontId="7" fillId="0" borderId="6" xfId="0" applyNumberFormat="1" applyFont="1" applyBorder="1" applyAlignment="1">
      <alignment horizontal="right" shrinkToFit="1"/>
    </xf>
    <xf numFmtId="178" fontId="7" fillId="0" borderId="6" xfId="1" applyNumberFormat="1" applyFont="1" applyBorder="1" applyAlignment="1">
      <alignment horizontal="right" shrinkToFit="1"/>
    </xf>
    <xf numFmtId="177" fontId="7" fillId="0" borderId="2" xfId="0" applyNumberFormat="1" applyFont="1" applyBorder="1" applyAlignment="1"/>
    <xf numFmtId="38" fontId="7" fillId="0" borderId="2" xfId="1" applyFont="1" applyBorder="1"/>
    <xf numFmtId="40" fontId="7" fillId="0" borderId="2" xfId="1" applyNumberFormat="1" applyFont="1" applyBorder="1"/>
    <xf numFmtId="40" fontId="7" fillId="0" borderId="3" xfId="1" applyNumberFormat="1" applyFont="1" applyBorder="1"/>
    <xf numFmtId="177" fontId="7" fillId="0" borderId="31" xfId="0" applyNumberFormat="1" applyFont="1" applyBorder="1" applyAlignment="1"/>
    <xf numFmtId="40" fontId="7" fillId="0" borderId="31" xfId="1" applyNumberFormat="1" applyFont="1" applyBorder="1"/>
    <xf numFmtId="40" fontId="7" fillId="0" borderId="5" xfId="1" applyNumberFormat="1" applyFont="1" applyBorder="1"/>
    <xf numFmtId="38" fontId="7" fillId="0" borderId="6" xfId="1" applyFont="1" applyBorder="1"/>
    <xf numFmtId="40" fontId="7" fillId="0" borderId="27" xfId="1" applyNumberFormat="1" applyFont="1" applyBorder="1"/>
    <xf numFmtId="40" fontId="7" fillId="0" borderId="7" xfId="1" applyNumberFormat="1" applyFont="1" applyBorder="1"/>
    <xf numFmtId="38" fontId="10" fillId="0" borderId="1" xfId="1" applyFont="1" applyBorder="1"/>
    <xf numFmtId="177" fontId="7" fillId="0" borderId="2" xfId="0" applyNumberFormat="1" applyFont="1" applyBorder="1" applyAlignment="1">
      <alignment horizontal="right"/>
    </xf>
    <xf numFmtId="38" fontId="7" fillId="0" borderId="93" xfId="1" applyFont="1" applyBorder="1" applyAlignment="1">
      <alignment horizontal="center" vertical="center"/>
    </xf>
    <xf numFmtId="177" fontId="7" fillId="0" borderId="31" xfId="0" applyNumberFormat="1" applyFont="1" applyBorder="1" applyAlignment="1">
      <alignment horizontal="right"/>
    </xf>
    <xf numFmtId="38" fontId="7" fillId="0" borderId="4" xfId="1" applyFont="1" applyBorder="1"/>
    <xf numFmtId="38" fontId="8" fillId="0" borderId="6" xfId="1" applyFont="1" applyBorder="1"/>
    <xf numFmtId="38" fontId="7" fillId="0" borderId="2" xfId="1" applyFont="1" applyBorder="1" applyAlignment="1">
      <alignment horizontal="right"/>
    </xf>
    <xf numFmtId="40" fontId="7" fillId="0" borderId="2" xfId="1" applyNumberFormat="1" applyFont="1" applyBorder="1" applyAlignment="1">
      <alignment horizontal="right"/>
    </xf>
    <xf numFmtId="40" fontId="7" fillId="0" borderId="3" xfId="1" applyNumberFormat="1" applyFont="1" applyBorder="1" applyAlignment="1">
      <alignment horizontal="right"/>
    </xf>
    <xf numFmtId="38" fontId="7" fillId="0" borderId="4" xfId="1" applyFont="1" applyBorder="1" applyAlignment="1">
      <alignment horizontal="right"/>
    </xf>
    <xf numFmtId="40" fontId="7" fillId="0" borderId="31" xfId="1" applyNumberFormat="1" applyFont="1" applyBorder="1" applyAlignment="1">
      <alignment horizontal="right"/>
    </xf>
    <xf numFmtId="40" fontId="7" fillId="0" borderId="5" xfId="1" applyNumberFormat="1" applyFont="1" applyBorder="1" applyAlignment="1">
      <alignment horizontal="right"/>
    </xf>
    <xf numFmtId="38" fontId="7" fillId="0" borderId="6" xfId="1" applyFont="1" applyBorder="1" applyAlignment="1">
      <alignment horizontal="right"/>
    </xf>
    <xf numFmtId="40" fontId="7" fillId="0" borderId="27" xfId="1" applyNumberFormat="1" applyFont="1" applyBorder="1" applyAlignment="1">
      <alignment horizontal="right"/>
    </xf>
    <xf numFmtId="40" fontId="7" fillId="0" borderId="7" xfId="1" applyNumberFormat="1" applyFont="1" applyBorder="1" applyAlignment="1">
      <alignment horizontal="right"/>
    </xf>
    <xf numFmtId="38" fontId="5" fillId="0" borderId="1" xfId="1" applyFont="1" applyBorder="1" applyAlignment="1">
      <alignment horizontal="center" vertical="center"/>
    </xf>
    <xf numFmtId="38" fontId="7" fillId="0" borderId="1" xfId="1" applyFont="1" applyBorder="1"/>
    <xf numFmtId="40" fontId="7" fillId="0" borderId="1" xfId="1" applyNumberFormat="1" applyFont="1" applyBorder="1"/>
    <xf numFmtId="38" fontId="7" fillId="0" borderId="0" xfId="1" applyFont="1" applyBorder="1"/>
    <xf numFmtId="40" fontId="7" fillId="0" borderId="0" xfId="1" applyNumberFormat="1" applyFont="1" applyBorder="1"/>
    <xf numFmtId="38" fontId="10" fillId="0" borderId="4" xfId="1" applyFont="1" applyBorder="1" applyAlignment="1">
      <alignment horizontal="center" vertical="center"/>
    </xf>
    <xf numFmtId="38" fontId="10" fillId="0" borderId="5" xfId="1" applyFont="1" applyBorder="1" applyAlignment="1">
      <alignment horizontal="center" vertical="center"/>
    </xf>
    <xf numFmtId="38" fontId="7" fillId="0" borderId="9" xfId="1" applyFont="1" applyBorder="1" applyAlignment="1">
      <alignment horizontal="center" vertical="center"/>
    </xf>
    <xf numFmtId="177" fontId="7" fillId="0" borderId="19" xfId="0" applyNumberFormat="1" applyFont="1" applyBorder="1" applyAlignment="1"/>
    <xf numFmtId="38" fontId="7" fillId="0" borderId="94" xfId="1" applyFont="1" applyBorder="1" applyAlignment="1">
      <alignment horizontal="center" vertical="center"/>
    </xf>
    <xf numFmtId="40" fontId="7" fillId="0" borderId="32" xfId="1" applyNumberFormat="1" applyFont="1" applyBorder="1"/>
    <xf numFmtId="40" fontId="7" fillId="0" borderId="30" xfId="1" applyNumberFormat="1" applyFont="1" applyBorder="1"/>
    <xf numFmtId="38" fontId="10" fillId="0" borderId="0" xfId="1" applyFont="1" applyBorder="1"/>
    <xf numFmtId="6" fontId="10" fillId="0" borderId="2" xfId="2" applyFont="1" applyBorder="1" applyAlignment="1">
      <alignment horizontal="center" vertical="center"/>
    </xf>
    <xf numFmtId="6" fontId="10" fillId="0" borderId="3" xfId="2" applyFont="1" applyBorder="1" applyAlignment="1">
      <alignment horizontal="center" vertical="center"/>
    </xf>
    <xf numFmtId="6" fontId="10" fillId="0" borderId="0" xfId="2" applyFont="1" applyAlignment="1"/>
    <xf numFmtId="38" fontId="7" fillId="0" borderId="2" xfId="1" applyFont="1" applyBorder="1" applyAlignment="1">
      <alignment horizontal="right" shrinkToFit="1"/>
    </xf>
    <xf numFmtId="40" fontId="7" fillId="0" borderId="2" xfId="1" applyNumberFormat="1" applyFont="1" applyBorder="1" applyAlignment="1">
      <alignment horizontal="right" shrinkToFit="1"/>
    </xf>
    <xf numFmtId="40" fontId="7" fillId="0" borderId="3" xfId="1" applyNumberFormat="1" applyFont="1" applyBorder="1" applyAlignment="1">
      <alignment horizontal="right" shrinkToFit="1"/>
    </xf>
    <xf numFmtId="38" fontId="7" fillId="0" borderId="31" xfId="1" applyFont="1" applyBorder="1" applyAlignment="1">
      <alignment horizontal="right" shrinkToFit="1"/>
    </xf>
    <xf numFmtId="38" fontId="7" fillId="0" borderId="4" xfId="1" applyFont="1" applyBorder="1" applyAlignment="1">
      <alignment horizontal="right" shrinkToFit="1"/>
    </xf>
    <xf numFmtId="40" fontId="7" fillId="0" borderId="4" xfId="1" applyNumberFormat="1" applyFont="1" applyBorder="1" applyAlignment="1">
      <alignment horizontal="right" shrinkToFit="1"/>
    </xf>
    <xf numFmtId="40" fontId="7" fillId="0" borderId="5" xfId="1" applyNumberFormat="1" applyFont="1" applyBorder="1" applyAlignment="1">
      <alignment horizontal="right" shrinkToFit="1"/>
    </xf>
    <xf numFmtId="38" fontId="7" fillId="0" borderId="6" xfId="1" applyFont="1" applyBorder="1" applyAlignment="1">
      <alignment horizontal="right" shrinkToFit="1"/>
    </xf>
    <xf numFmtId="40" fontId="7" fillId="0" borderId="6" xfId="1" applyNumberFormat="1" applyFont="1" applyBorder="1" applyAlignment="1">
      <alignment horizontal="right" shrinkToFit="1"/>
    </xf>
    <xf numFmtId="40" fontId="7" fillId="0" borderId="7" xfId="1" applyNumberFormat="1" applyFont="1" applyBorder="1" applyAlignment="1">
      <alignment horizontal="right" shrinkToFit="1"/>
    </xf>
    <xf numFmtId="0" fontId="7" fillId="0" borderId="8" xfId="0" applyFont="1" applyBorder="1" applyAlignment="1">
      <alignment horizontal="center" vertical="center"/>
    </xf>
    <xf numFmtId="0" fontId="7" fillId="0" borderId="2" xfId="0" applyFont="1" applyBorder="1" applyAlignment="1">
      <alignment horizontal="center" vertical="center"/>
    </xf>
    <xf numFmtId="38" fontId="7" fillId="0" borderId="17" xfId="1" applyFont="1" applyBorder="1" applyAlignment="1">
      <alignment horizontal="right" vertical="center"/>
    </xf>
    <xf numFmtId="38" fontId="7" fillId="0" borderId="36" xfId="1" applyFont="1" applyBorder="1" applyAlignment="1">
      <alignment horizontal="right" vertical="center"/>
    </xf>
    <xf numFmtId="38" fontId="7" fillId="0" borderId="19" xfId="1" applyFont="1" applyBorder="1" applyAlignment="1">
      <alignment horizontal="right" vertical="center"/>
    </xf>
    <xf numFmtId="0" fontId="7" fillId="0" borderId="17"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2" xfId="0" applyFont="1" applyBorder="1" applyAlignment="1">
      <alignment horizontal="center" vertical="center" wrapText="1"/>
    </xf>
    <xf numFmtId="38" fontId="7" fillId="0" borderId="59" xfId="1" applyFont="1" applyBorder="1" applyAlignment="1">
      <alignment horizontal="right" vertical="center"/>
    </xf>
    <xf numFmtId="38" fontId="7" fillId="0" borderId="61" xfId="1" applyFont="1" applyBorder="1" applyAlignment="1">
      <alignment horizontal="right" vertical="center"/>
    </xf>
    <xf numFmtId="0" fontId="4" fillId="0" borderId="39" xfId="0" applyFont="1" applyBorder="1" applyAlignment="1">
      <alignment horizontal="center" vertical="center"/>
    </xf>
    <xf numFmtId="0" fontId="10" fillId="0" borderId="39" xfId="0" applyFont="1" applyBorder="1" applyAlignment="1">
      <alignment horizontal="left" vertical="center"/>
    </xf>
    <xf numFmtId="0" fontId="7" fillId="0" borderId="12" xfId="0" applyFont="1" applyBorder="1" applyAlignment="1">
      <alignment horizontal="center" vertical="center"/>
    </xf>
    <xf numFmtId="0" fontId="7" fillId="0" borderId="35" xfId="0" applyFont="1" applyBorder="1" applyAlignment="1">
      <alignment horizontal="center" vertical="center"/>
    </xf>
    <xf numFmtId="58" fontId="7" fillId="0" borderId="40" xfId="0" applyNumberFormat="1" applyFont="1" applyBorder="1" applyAlignment="1">
      <alignment horizontal="center" vertical="center"/>
    </xf>
    <xf numFmtId="58" fontId="7" fillId="0" borderId="41" xfId="0" applyNumberFormat="1" applyFont="1" applyBorder="1" applyAlignment="1">
      <alignment horizontal="center" vertical="center"/>
    </xf>
    <xf numFmtId="58" fontId="7" fillId="0" borderId="2" xfId="0" applyNumberFormat="1" applyFont="1" applyBorder="1" applyAlignment="1">
      <alignment horizontal="center" vertical="center"/>
    </xf>
    <xf numFmtId="58" fontId="7" fillId="0" borderId="42" xfId="0" applyNumberFormat="1"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1" fontId="7" fillId="0" borderId="2" xfId="0" applyNumberFormat="1" applyFont="1" applyBorder="1" applyAlignment="1">
      <alignment horizontal="center" vertical="center"/>
    </xf>
    <xf numFmtId="1" fontId="7" fillId="0" borderId="42" xfId="0" applyNumberFormat="1" applyFont="1" applyBorder="1" applyAlignment="1">
      <alignment horizontal="center" vertical="center"/>
    </xf>
    <xf numFmtId="0" fontId="7" fillId="0" borderId="43" xfId="0" applyFont="1" applyBorder="1" applyAlignment="1">
      <alignment horizontal="center" vertical="center"/>
    </xf>
    <xf numFmtId="0" fontId="7" fillId="0" borderId="13" xfId="0" applyFont="1" applyBorder="1" applyAlignment="1">
      <alignment horizontal="center" vertical="center"/>
    </xf>
    <xf numFmtId="0" fontId="7" fillId="0" borderId="40" xfId="0" applyFont="1" applyBorder="1" applyAlignment="1">
      <alignment horizontal="center" vertical="center"/>
    </xf>
    <xf numFmtId="0" fontId="8" fillId="0" borderId="19" xfId="0" applyFont="1" applyBorder="1" applyAlignment="1">
      <alignment horizontal="center" vertical="center" wrapText="1"/>
    </xf>
    <xf numFmtId="0" fontId="8" fillId="0" borderId="19" xfId="0" applyFont="1" applyBorder="1" applyAlignment="1">
      <alignment horizontal="center" vertical="center"/>
    </xf>
    <xf numFmtId="0" fontId="8" fillId="0" borderId="2" xfId="0" applyFont="1" applyBorder="1" applyAlignment="1">
      <alignment horizontal="center" vertical="center"/>
    </xf>
    <xf numFmtId="0" fontId="8" fillId="0" borderId="22" xfId="0" applyFont="1" applyBorder="1" applyAlignment="1">
      <alignment horizontal="center" vertical="center" wrapText="1"/>
    </xf>
    <xf numFmtId="0" fontId="8" fillId="0" borderId="22" xfId="0" applyFont="1" applyBorder="1" applyAlignment="1">
      <alignment horizontal="center" vertical="center"/>
    </xf>
    <xf numFmtId="0" fontId="8" fillId="0" borderId="35" xfId="0" applyFont="1" applyBorder="1" applyAlignment="1">
      <alignment horizontal="center" vertical="center"/>
    </xf>
    <xf numFmtId="0" fontId="7" fillId="0" borderId="19" xfId="0" applyFont="1" applyBorder="1" applyAlignment="1">
      <alignment horizontal="center" vertical="center"/>
    </xf>
    <xf numFmtId="0" fontId="8" fillId="0" borderId="47" xfId="0" applyFont="1" applyBorder="1" applyAlignment="1">
      <alignment horizontal="center" vertical="center" wrapText="1"/>
    </xf>
    <xf numFmtId="0" fontId="8" fillId="0" borderId="36" xfId="0"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10" fontId="7" fillId="0" borderId="35" xfId="0" applyNumberFormat="1" applyFont="1" applyBorder="1" applyAlignment="1">
      <alignment horizontal="center" vertical="center"/>
    </xf>
    <xf numFmtId="10" fontId="7" fillId="0" borderId="23" xfId="0" applyNumberFormat="1" applyFont="1" applyBorder="1" applyAlignment="1">
      <alignment horizontal="center" vertical="center"/>
    </xf>
    <xf numFmtId="0" fontId="8" fillId="0" borderId="38" xfId="0" applyFont="1" applyBorder="1" applyAlignment="1">
      <alignment horizontal="center" vertical="center"/>
    </xf>
    <xf numFmtId="10" fontId="7" fillId="0" borderId="2" xfId="0" applyNumberFormat="1" applyFont="1" applyBorder="1" applyAlignment="1">
      <alignment horizontal="center" vertical="center"/>
    </xf>
    <xf numFmtId="10" fontId="7" fillId="0" borderId="17" xfId="0" applyNumberFormat="1" applyFont="1" applyBorder="1" applyAlignment="1">
      <alignment horizontal="center" vertical="center"/>
    </xf>
    <xf numFmtId="10" fontId="7" fillId="0" borderId="36" xfId="0" applyNumberFormat="1" applyFont="1" applyBorder="1" applyAlignment="1">
      <alignment horizontal="center" vertical="center"/>
    </xf>
    <xf numFmtId="10" fontId="7" fillId="0" borderId="19" xfId="0" applyNumberFormat="1" applyFont="1" applyBorder="1" applyAlignment="1">
      <alignment horizontal="center" vertical="center"/>
    </xf>
    <xf numFmtId="38" fontId="7" fillId="0" borderId="17" xfId="1" applyFont="1" applyBorder="1" applyAlignment="1">
      <alignment horizontal="center" vertical="center"/>
    </xf>
    <xf numFmtId="38" fontId="7" fillId="0" borderId="36" xfId="1" applyFont="1" applyBorder="1" applyAlignment="1">
      <alignment horizontal="center" vertical="center"/>
    </xf>
    <xf numFmtId="38" fontId="7" fillId="0" borderId="19" xfId="1" applyFont="1" applyBorder="1" applyAlignment="1">
      <alignment horizontal="center" vertical="center"/>
    </xf>
    <xf numFmtId="0" fontId="8" fillId="0" borderId="48" xfId="0" applyFont="1" applyBorder="1" applyAlignment="1">
      <alignment horizontal="left" vertical="center" wrapText="1"/>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8" xfId="0" applyFont="1" applyBorder="1" applyAlignment="1">
      <alignment horizontal="center" vertical="center"/>
    </xf>
    <xf numFmtId="38" fontId="7" fillId="0" borderId="68" xfId="1" applyFont="1" applyBorder="1" applyAlignment="1">
      <alignment horizontal="center" vertical="center" shrinkToFit="1"/>
    </xf>
    <xf numFmtId="38" fontId="7" fillId="0" borderId="39" xfId="1" applyFont="1" applyBorder="1" applyAlignment="1">
      <alignment horizontal="center" vertical="center" shrinkToFit="1"/>
    </xf>
    <xf numFmtId="38" fontId="7" fillId="0" borderId="69" xfId="1" applyFont="1" applyBorder="1" applyAlignment="1">
      <alignment horizontal="center" vertical="center" shrinkToFit="1"/>
    </xf>
    <xf numFmtId="38" fontId="7" fillId="0" borderId="6" xfId="1" applyFont="1" applyBorder="1" applyAlignment="1">
      <alignment horizontal="center" vertical="center" shrinkToFit="1"/>
    </xf>
    <xf numFmtId="10" fontId="7" fillId="0" borderId="4" xfId="0" applyNumberFormat="1" applyFont="1" applyBorder="1" applyAlignment="1">
      <alignment horizontal="center" vertical="center"/>
    </xf>
    <xf numFmtId="38" fontId="7" fillId="0" borderId="31" xfId="1" applyFont="1" applyBorder="1" applyAlignment="1">
      <alignment horizontal="center" vertical="center"/>
    </xf>
    <xf numFmtId="0" fontId="7" fillId="0" borderId="14" xfId="0" applyFont="1" applyBorder="1" applyAlignment="1">
      <alignment horizontal="center" vertical="center"/>
    </xf>
    <xf numFmtId="0" fontId="7" fillId="0" borderId="70"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center" vertical="center"/>
    </xf>
    <xf numFmtId="10" fontId="7" fillId="0" borderId="37" xfId="0" applyNumberFormat="1" applyFont="1" applyBorder="1" applyAlignment="1">
      <alignment horizontal="center" vertical="center"/>
    </xf>
    <xf numFmtId="0" fontId="8" fillId="0" borderId="14" xfId="0" applyFont="1" applyBorder="1" applyAlignment="1">
      <alignment horizontal="center" vertical="center"/>
    </xf>
    <xf numFmtId="0" fontId="8" fillId="0" borderId="70" xfId="0" applyFont="1" applyBorder="1" applyAlignment="1">
      <alignment horizontal="center" vertical="center"/>
    </xf>
    <xf numFmtId="0" fontId="8" fillId="0" borderId="16" xfId="0" applyFont="1" applyBorder="1" applyAlignment="1">
      <alignment horizontal="center" vertical="center"/>
    </xf>
    <xf numFmtId="0" fontId="8" fillId="0" borderId="71"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38" fontId="7" fillId="0" borderId="52" xfId="1" applyFont="1" applyBorder="1" applyAlignment="1">
      <alignment horizontal="center" vertical="center"/>
    </xf>
    <xf numFmtId="38" fontId="7" fillId="0" borderId="53" xfId="1" applyFont="1" applyBorder="1" applyAlignment="1">
      <alignment horizontal="center" vertical="center"/>
    </xf>
    <xf numFmtId="38" fontId="7" fillId="0" borderId="54" xfId="1" applyFont="1" applyBorder="1" applyAlignment="1">
      <alignment horizontal="center" vertical="center"/>
    </xf>
    <xf numFmtId="0" fontId="8" fillId="0" borderId="17" xfId="0" applyFont="1" applyBorder="1" applyAlignment="1">
      <alignment horizontal="center" vertical="center"/>
    </xf>
    <xf numFmtId="10" fontId="7" fillId="0" borderId="55" xfId="0" applyNumberFormat="1" applyFont="1" applyBorder="1" applyAlignment="1">
      <alignment horizontal="center" vertical="center"/>
    </xf>
    <xf numFmtId="10" fontId="7" fillId="0" borderId="56" xfId="0" applyNumberFormat="1" applyFont="1" applyBorder="1" applyAlignment="1">
      <alignment horizontal="center" vertical="center"/>
    </xf>
    <xf numFmtId="10" fontId="7" fillId="0" borderId="67" xfId="0" applyNumberFormat="1" applyFont="1" applyBorder="1" applyAlignment="1">
      <alignment horizontal="center" vertical="center"/>
    </xf>
    <xf numFmtId="10" fontId="7" fillId="0" borderId="6" xfId="0" applyNumberFormat="1" applyFont="1" applyBorder="1" applyAlignment="1">
      <alignment horizontal="center" vertical="center"/>
    </xf>
    <xf numFmtId="10" fontId="7" fillId="0" borderId="57" xfId="0" applyNumberFormat="1"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4" xfId="0" applyFont="1" applyBorder="1" applyAlignment="1">
      <alignment horizontal="center" vertical="center"/>
    </xf>
    <xf numFmtId="10" fontId="7" fillId="0" borderId="58" xfId="0" applyNumberFormat="1" applyFont="1" applyBorder="1" applyAlignment="1">
      <alignment horizontal="center" vertical="center"/>
    </xf>
    <xf numFmtId="10" fontId="7" fillId="0" borderId="59" xfId="0" applyNumberFormat="1" applyFont="1" applyBorder="1" applyAlignment="1">
      <alignment horizontal="center" vertical="center"/>
    </xf>
    <xf numFmtId="10" fontId="7" fillId="0" borderId="61" xfId="0" applyNumberFormat="1" applyFont="1" applyBorder="1" applyAlignment="1">
      <alignment horizontal="center" vertical="center"/>
    </xf>
    <xf numFmtId="38" fontId="7" fillId="0" borderId="55" xfId="1" applyFont="1" applyBorder="1" applyAlignment="1">
      <alignment horizontal="center" vertical="center" shrinkToFit="1"/>
    </xf>
    <xf numFmtId="38" fontId="7" fillId="0" borderId="56" xfId="1" applyFont="1" applyBorder="1" applyAlignment="1">
      <alignment horizontal="center" vertical="center" shrinkToFit="1"/>
    </xf>
    <xf numFmtId="38" fontId="7" fillId="0" borderId="57" xfId="1" applyFont="1" applyBorder="1" applyAlignment="1">
      <alignment horizontal="center" vertical="center" shrinkToFit="1"/>
    </xf>
    <xf numFmtId="0" fontId="8"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8" xfId="0" applyFont="1" applyBorder="1" applyAlignment="1">
      <alignment horizontal="center" vertical="center" wrapText="1"/>
    </xf>
    <xf numFmtId="10" fontId="7" fillId="0" borderId="60" xfId="0" applyNumberFormat="1" applyFont="1" applyBorder="1" applyAlignment="1">
      <alignment horizontal="center" vertical="center"/>
    </xf>
    <xf numFmtId="38" fontId="7" fillId="0" borderId="58" xfId="1" applyFont="1" applyBorder="1" applyAlignment="1">
      <alignment horizontal="center" vertical="center"/>
    </xf>
    <xf numFmtId="38" fontId="7" fillId="0" borderId="59" xfId="1" applyFont="1" applyBorder="1" applyAlignment="1">
      <alignment horizontal="center" vertical="center"/>
    </xf>
    <xf numFmtId="38" fontId="7" fillId="0" borderId="61" xfId="1" applyFont="1" applyBorder="1" applyAlignment="1">
      <alignment horizontal="center" vertical="center"/>
    </xf>
    <xf numFmtId="0" fontId="7" fillId="0" borderId="62" xfId="0" applyFont="1" applyBorder="1" applyAlignment="1">
      <alignment horizontal="center" vertical="center"/>
    </xf>
    <xf numFmtId="0" fontId="7" fillId="0" borderId="1" xfId="0" applyFont="1" applyBorder="1" applyAlignment="1">
      <alignment horizontal="center" vertical="center"/>
    </xf>
    <xf numFmtId="0" fontId="7" fillId="0" borderId="72"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6" fillId="0" borderId="6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38" fontId="7" fillId="0" borderId="4" xfId="1"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horizontal="center" vertical="center"/>
    </xf>
    <xf numFmtId="38" fontId="7" fillId="0" borderId="55" xfId="0" applyNumberFormat="1" applyFont="1" applyBorder="1" applyAlignment="1">
      <alignment horizontal="center" vertical="center"/>
    </xf>
    <xf numFmtId="38" fontId="7" fillId="0" borderId="56" xfId="0" applyNumberFormat="1" applyFont="1" applyBorder="1" applyAlignment="1">
      <alignment horizontal="center" vertical="center"/>
    </xf>
    <xf numFmtId="38" fontId="7" fillId="0" borderId="67" xfId="0" applyNumberFormat="1" applyFont="1" applyBorder="1" applyAlignment="1">
      <alignment horizontal="center" vertical="center"/>
    </xf>
    <xf numFmtId="38" fontId="7" fillId="0" borderId="56" xfId="0" applyNumberFormat="1" applyFont="1" applyBorder="1" applyAlignment="1">
      <alignment horizontal="right" vertical="center"/>
    </xf>
    <xf numFmtId="38" fontId="7" fillId="0" borderId="57" xfId="0" applyNumberFormat="1" applyFont="1" applyBorder="1" applyAlignment="1">
      <alignment horizontal="right" vertical="center"/>
    </xf>
    <xf numFmtId="0" fontId="7" fillId="0" borderId="77" xfId="0" applyFont="1" applyBorder="1" applyAlignment="1">
      <alignment horizontal="center"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38" fontId="7" fillId="0" borderId="58" xfId="1" applyFont="1" applyBorder="1" applyAlignment="1">
      <alignment horizontal="right" vertical="center"/>
    </xf>
    <xf numFmtId="10" fontId="8" fillId="0" borderId="6" xfId="0" applyNumberFormat="1" applyFont="1" applyBorder="1" applyAlignment="1">
      <alignment horizontal="center" vertical="center"/>
    </xf>
    <xf numFmtId="10" fontId="8" fillId="0" borderId="55" xfId="0" applyNumberFormat="1" applyFont="1" applyBorder="1" applyAlignment="1">
      <alignment horizontal="center" vertical="center"/>
    </xf>
    <xf numFmtId="10" fontId="8" fillId="0" borderId="56" xfId="0" applyNumberFormat="1" applyFont="1" applyBorder="1" applyAlignment="1">
      <alignment horizontal="center" vertical="center"/>
    </xf>
    <xf numFmtId="10" fontId="8" fillId="0" borderId="67" xfId="0" applyNumberFormat="1" applyFont="1" applyBorder="1" applyAlignment="1">
      <alignment horizontal="center" vertical="center"/>
    </xf>
    <xf numFmtId="0" fontId="7" fillId="0" borderId="0" xfId="0" applyFont="1" applyBorder="1" applyAlignment="1">
      <alignment horizontal="center" vertical="center"/>
    </xf>
    <xf numFmtId="10" fontId="8" fillId="0" borderId="4" xfId="0" applyNumberFormat="1" applyFont="1" applyBorder="1" applyAlignment="1">
      <alignment horizontal="center" vertical="center"/>
    </xf>
    <xf numFmtId="10" fontId="8" fillId="0" borderId="58" xfId="0" applyNumberFormat="1" applyFont="1" applyBorder="1" applyAlignment="1">
      <alignment horizontal="center" vertical="center"/>
    </xf>
    <xf numFmtId="10" fontId="8" fillId="0" borderId="59" xfId="0" applyNumberFormat="1" applyFont="1" applyBorder="1" applyAlignment="1">
      <alignment horizontal="center" vertical="center"/>
    </xf>
    <xf numFmtId="10" fontId="8" fillId="0" borderId="61" xfId="0" applyNumberFormat="1" applyFont="1" applyBorder="1" applyAlignment="1">
      <alignment horizontal="center" vertical="center"/>
    </xf>
    <xf numFmtId="10" fontId="8" fillId="0" borderId="60" xfId="0" applyNumberFormat="1" applyFont="1" applyBorder="1" applyAlignment="1">
      <alignment horizontal="center" vertical="center"/>
    </xf>
    <xf numFmtId="38" fontId="8" fillId="0" borderId="55" xfId="1" applyFont="1" applyBorder="1" applyAlignment="1">
      <alignment horizontal="center" vertical="center"/>
    </xf>
    <xf numFmtId="38" fontId="8" fillId="0" borderId="56" xfId="1" applyFont="1" applyBorder="1" applyAlignment="1">
      <alignment horizontal="center" vertical="center"/>
    </xf>
    <xf numFmtId="38" fontId="8" fillId="0" borderId="57" xfId="1" applyFont="1" applyBorder="1" applyAlignment="1">
      <alignment horizontal="center" vertical="center"/>
    </xf>
    <xf numFmtId="3" fontId="8" fillId="0" borderId="55" xfId="0" applyNumberFormat="1" applyFont="1" applyBorder="1" applyAlignment="1">
      <alignment horizontal="center" vertical="center"/>
    </xf>
    <xf numFmtId="3" fontId="8" fillId="0" borderId="56" xfId="0" applyNumberFormat="1" applyFont="1" applyBorder="1" applyAlignment="1">
      <alignment horizontal="center" vertical="center"/>
    </xf>
    <xf numFmtId="3" fontId="8" fillId="0" borderId="57" xfId="0" applyNumberFormat="1" applyFont="1" applyBorder="1" applyAlignment="1">
      <alignment horizontal="center" vertical="center"/>
    </xf>
    <xf numFmtId="38" fontId="8" fillId="0" borderId="6" xfId="1" applyFont="1" applyBorder="1" applyAlignment="1">
      <alignment horizontal="center" vertical="center"/>
    </xf>
    <xf numFmtId="38" fontId="8" fillId="0" borderId="52" xfId="1" applyFont="1" applyBorder="1" applyAlignment="1">
      <alignment horizontal="center" vertical="center"/>
    </xf>
    <xf numFmtId="38" fontId="8" fillId="0" borderId="53" xfId="1" applyFont="1" applyBorder="1" applyAlignment="1">
      <alignment horizontal="center" vertical="center"/>
    </xf>
    <xf numFmtId="38" fontId="8" fillId="0" borderId="54" xfId="1" applyFont="1" applyBorder="1" applyAlignment="1">
      <alignment horizontal="center" vertical="center"/>
    </xf>
    <xf numFmtId="38" fontId="8" fillId="0" borderId="31" xfId="1" applyFont="1" applyBorder="1" applyAlignment="1">
      <alignment horizontal="center" vertical="center"/>
    </xf>
    <xf numFmtId="38" fontId="8" fillId="0" borderId="58" xfId="1" applyFont="1" applyBorder="1" applyAlignment="1">
      <alignment horizontal="center" vertical="center"/>
    </xf>
    <xf numFmtId="38" fontId="8" fillId="0" borderId="59" xfId="1" applyFont="1" applyBorder="1" applyAlignment="1">
      <alignment horizontal="center" vertical="center"/>
    </xf>
    <xf numFmtId="38" fontId="8" fillId="0" borderId="61" xfId="1" applyFont="1" applyBorder="1" applyAlignment="1">
      <alignment horizontal="center" vertical="center"/>
    </xf>
    <xf numFmtId="10" fontId="8" fillId="0" borderId="2" xfId="0" applyNumberFormat="1" applyFont="1" applyBorder="1" applyAlignment="1">
      <alignment horizontal="center" vertical="center"/>
    </xf>
    <xf numFmtId="10" fontId="8" fillId="0" borderId="17" xfId="0" applyNumberFormat="1" applyFont="1" applyBorder="1" applyAlignment="1">
      <alignment horizontal="center" vertical="center"/>
    </xf>
    <xf numFmtId="10" fontId="8" fillId="0" borderId="36" xfId="0" applyNumberFormat="1" applyFont="1" applyBorder="1" applyAlignment="1">
      <alignment horizontal="center" vertical="center"/>
    </xf>
    <xf numFmtId="10" fontId="8" fillId="0" borderId="19" xfId="0" applyNumberFormat="1" applyFont="1" applyBorder="1" applyAlignment="1">
      <alignment horizontal="center" vertical="center"/>
    </xf>
    <xf numFmtId="10" fontId="8" fillId="0" borderId="37" xfId="0" applyNumberFormat="1" applyFont="1" applyBorder="1" applyAlignment="1">
      <alignment horizontal="center" vertical="center"/>
    </xf>
    <xf numFmtId="38" fontId="8" fillId="0" borderId="17" xfId="1" applyFont="1" applyBorder="1" applyAlignment="1">
      <alignment horizontal="center" vertical="center"/>
    </xf>
    <xf numFmtId="38" fontId="8" fillId="0" borderId="36" xfId="1" applyFont="1" applyBorder="1" applyAlignment="1">
      <alignment horizontal="center" vertical="center"/>
    </xf>
    <xf numFmtId="38" fontId="8" fillId="0" borderId="19" xfId="1" applyFont="1" applyBorder="1" applyAlignment="1">
      <alignment horizontal="center" vertical="center"/>
    </xf>
    <xf numFmtId="38" fontId="8" fillId="0" borderId="2" xfId="1" applyFont="1" applyBorder="1" applyAlignment="1">
      <alignment horizontal="center" vertical="center"/>
    </xf>
    <xf numFmtId="10" fontId="8" fillId="0" borderId="57" xfId="0" applyNumberFormat="1" applyFont="1" applyBorder="1" applyAlignment="1">
      <alignment horizontal="center" vertical="center"/>
    </xf>
    <xf numFmtId="0" fontId="7" fillId="0" borderId="0" xfId="0" applyFont="1" applyBorder="1" applyAlignment="1">
      <alignment horizontal="left" vertical="center"/>
    </xf>
    <xf numFmtId="38" fontId="8" fillId="0" borderId="4" xfId="1" applyFont="1" applyBorder="1" applyAlignment="1">
      <alignment horizontal="center" vertical="center"/>
    </xf>
    <xf numFmtId="38" fontId="10" fillId="0" borderId="0" xfId="1" applyFont="1" applyAlignment="1">
      <alignment horizontal="left" shrinkToFit="1"/>
    </xf>
    <xf numFmtId="0" fontId="6" fillId="0" borderId="0" xfId="0" applyFont="1" applyAlignment="1"/>
    <xf numFmtId="38" fontId="10" fillId="0" borderId="96" xfId="1" applyFont="1" applyBorder="1" applyAlignment="1">
      <alignment vertical="center"/>
    </xf>
    <xf numFmtId="38" fontId="10" fillId="0" borderId="97" xfId="1" applyFont="1" applyBorder="1" applyAlignment="1">
      <alignment vertical="center"/>
    </xf>
    <xf numFmtId="38" fontId="10" fillId="0" borderId="98" xfId="1" applyFont="1" applyBorder="1" applyAlignment="1">
      <alignment vertical="center"/>
    </xf>
    <xf numFmtId="38" fontId="10" fillId="0" borderId="99" xfId="1" applyFont="1" applyBorder="1" applyAlignment="1">
      <alignment vertical="center"/>
    </xf>
    <xf numFmtId="38" fontId="7" fillId="0" borderId="74" xfId="1" applyFont="1" applyBorder="1" applyAlignment="1">
      <alignment horizontal="left" vertical="center" wrapText="1"/>
    </xf>
    <xf numFmtId="38" fontId="7" fillId="0" borderId="76" xfId="1" applyFont="1" applyBorder="1" applyAlignment="1">
      <alignment horizontal="left" vertical="center" wrapText="1"/>
    </xf>
    <xf numFmtId="38" fontId="7" fillId="0" borderId="75" xfId="1" applyFont="1" applyBorder="1" applyAlignment="1">
      <alignment horizontal="left" vertical="center" wrapText="1"/>
    </xf>
    <xf numFmtId="38" fontId="7" fillId="0" borderId="40" xfId="1" applyFont="1" applyBorder="1" applyAlignment="1">
      <alignment horizontal="center" vertical="center"/>
    </xf>
    <xf numFmtId="38" fontId="7" fillId="0" borderId="33" xfId="1" applyFont="1" applyBorder="1" applyAlignment="1">
      <alignment horizontal="center" vertical="center"/>
    </xf>
    <xf numFmtId="38" fontId="7" fillId="0" borderId="17" xfId="1" applyFont="1" applyBorder="1" applyAlignment="1">
      <alignment horizontal="center" vertical="center" wrapText="1" shrinkToFit="1"/>
    </xf>
    <xf numFmtId="38" fontId="7" fillId="0" borderId="19" xfId="1" applyFont="1" applyBorder="1" applyAlignment="1">
      <alignment horizontal="center" vertical="center" wrapText="1" shrinkToFit="1"/>
    </xf>
    <xf numFmtId="38" fontId="6" fillId="0" borderId="17" xfId="1" applyFont="1" applyBorder="1" applyAlignment="1">
      <alignment horizontal="center" vertical="center" wrapText="1" shrinkToFit="1"/>
    </xf>
    <xf numFmtId="38" fontId="6" fillId="0" borderId="19" xfId="1" applyFont="1" applyBorder="1" applyAlignment="1">
      <alignment horizontal="center" vertical="center" wrapText="1" shrinkToFit="1"/>
    </xf>
    <xf numFmtId="38" fontId="10" fillId="0" borderId="39" xfId="1" applyFont="1" applyBorder="1" applyAlignment="1"/>
    <xf numFmtId="0" fontId="6" fillId="0" borderId="39" xfId="0" applyFont="1" applyBorder="1" applyAlignment="1"/>
    <xf numFmtId="38" fontId="8" fillId="0" borderId="0" xfId="1" applyFont="1" applyBorder="1" applyAlignment="1">
      <alignment horizontal="center"/>
    </xf>
    <xf numFmtId="38" fontId="10" fillId="0" borderId="17" xfId="1" applyFont="1" applyBorder="1" applyAlignment="1">
      <alignment horizontal="center" vertical="center" wrapText="1" shrinkToFit="1"/>
    </xf>
    <xf numFmtId="38" fontId="10" fillId="0" borderId="19" xfId="1" applyFont="1" applyBorder="1" applyAlignment="1">
      <alignment horizontal="center" vertical="center" wrapText="1" shrinkToFit="1"/>
    </xf>
    <xf numFmtId="2" fontId="6" fillId="0" borderId="2" xfId="0" applyNumberFormat="1" applyFont="1" applyBorder="1" applyAlignment="1">
      <alignment horizontal="center" vertical="center"/>
    </xf>
    <xf numFmtId="2" fontId="6" fillId="0" borderId="3" xfId="0" applyNumberFormat="1" applyFont="1" applyBorder="1" applyAlignment="1">
      <alignment horizontal="center" vertical="center"/>
    </xf>
    <xf numFmtId="2" fontId="6" fillId="0" borderId="6" xfId="0" applyNumberFormat="1" applyFont="1" applyBorder="1" applyAlignment="1">
      <alignment horizontal="right" vertical="center"/>
    </xf>
    <xf numFmtId="2" fontId="6" fillId="0" borderId="7" xfId="0" applyNumberFormat="1" applyFont="1" applyBorder="1" applyAlignment="1">
      <alignment horizontal="right" vertical="center"/>
    </xf>
    <xf numFmtId="38" fontId="8" fillId="0" borderId="77" xfId="1" applyFont="1" applyBorder="1" applyAlignment="1">
      <alignment horizontal="center" vertical="center"/>
    </xf>
    <xf numFmtId="38" fontId="11" fillId="0" borderId="6" xfId="1" applyFont="1" applyBorder="1" applyAlignment="1">
      <alignment horizontal="right" vertical="center"/>
    </xf>
    <xf numFmtId="38" fontId="8" fillId="0" borderId="9" xfId="1" applyFont="1" applyBorder="1" applyAlignment="1">
      <alignment horizontal="distributed" vertical="center"/>
    </xf>
    <xf numFmtId="38" fontId="8" fillId="0" borderId="4" xfId="1" applyFont="1" applyBorder="1" applyAlignment="1">
      <alignment horizontal="distributed" vertical="center"/>
    </xf>
    <xf numFmtId="38" fontId="11" fillId="0" borderId="4" xfId="1" applyFont="1" applyBorder="1" applyAlignment="1">
      <alignment horizontal="right" vertical="center"/>
    </xf>
    <xf numFmtId="3" fontId="11" fillId="0" borderId="4" xfId="0" applyNumberFormat="1" applyFont="1" applyBorder="1" applyAlignment="1">
      <alignment horizontal="right" vertical="center"/>
    </xf>
    <xf numFmtId="0" fontId="11" fillId="0" borderId="4" xfId="0" applyFont="1" applyBorder="1" applyAlignment="1">
      <alignment horizontal="right" vertical="center"/>
    </xf>
    <xf numFmtId="38" fontId="8" fillId="0" borderId="78" xfId="1" applyFont="1" applyBorder="1" applyAlignment="1">
      <alignment horizontal="distributed" vertical="center"/>
    </xf>
    <xf numFmtId="38" fontId="8" fillId="0" borderId="53" xfId="1" applyFont="1" applyBorder="1" applyAlignment="1">
      <alignment horizontal="distributed" vertical="center"/>
    </xf>
    <xf numFmtId="38" fontId="8" fillId="0" borderId="54" xfId="1" applyFont="1" applyBorder="1" applyAlignment="1">
      <alignment horizontal="distributed" vertical="center"/>
    </xf>
    <xf numFmtId="38" fontId="11" fillId="0" borderId="52" xfId="1" applyFont="1" applyBorder="1" applyAlignment="1">
      <alignment horizontal="right" vertical="center"/>
    </xf>
    <xf numFmtId="38" fontId="11" fillId="0" borderId="54" xfId="1" applyFont="1" applyBorder="1" applyAlignment="1">
      <alignment horizontal="right" vertical="center"/>
    </xf>
    <xf numFmtId="3" fontId="11" fillId="0" borderId="52" xfId="0" applyNumberFormat="1" applyFont="1" applyBorder="1" applyAlignment="1">
      <alignment horizontal="right" vertical="center"/>
    </xf>
    <xf numFmtId="3" fontId="11" fillId="0" borderId="54" xfId="0" applyNumberFormat="1" applyFont="1" applyBorder="1" applyAlignment="1">
      <alignment horizontal="right" vertical="center"/>
    </xf>
    <xf numFmtId="3" fontId="11" fillId="0" borderId="2" xfId="0" applyNumberFormat="1" applyFont="1" applyBorder="1" applyAlignment="1">
      <alignment horizontal="right" vertical="center"/>
    </xf>
    <xf numFmtId="0" fontId="11" fillId="0" borderId="2" xfId="0" applyFont="1" applyBorder="1" applyAlignment="1">
      <alignment horizontal="right" vertical="center"/>
    </xf>
    <xf numFmtId="38" fontId="6" fillId="0" borderId="8" xfId="1" applyFont="1" applyBorder="1" applyAlignment="1">
      <alignment horizontal="distributed" vertical="center"/>
    </xf>
    <xf numFmtId="38" fontId="6" fillId="0" borderId="2" xfId="1" applyFont="1" applyBorder="1" applyAlignment="1">
      <alignment horizontal="distributed" vertical="center"/>
    </xf>
    <xf numFmtId="0" fontId="8" fillId="0" borderId="8" xfId="0" applyFont="1" applyBorder="1" applyAlignment="1">
      <alignment horizontal="distributed" vertical="center"/>
    </xf>
    <xf numFmtId="0" fontId="8" fillId="0" borderId="2" xfId="0" applyFont="1" applyBorder="1" applyAlignment="1">
      <alignment horizontal="distributed" vertical="center"/>
    </xf>
    <xf numFmtId="3" fontId="11" fillId="0" borderId="17" xfId="0" applyNumberFormat="1" applyFont="1" applyBorder="1" applyAlignment="1">
      <alignment horizontal="right" vertical="center"/>
    </xf>
    <xf numFmtId="3" fontId="11" fillId="0" borderId="19" xfId="0" applyNumberFormat="1" applyFont="1" applyBorder="1" applyAlignment="1">
      <alignment horizontal="right" vertical="center"/>
    </xf>
    <xf numFmtId="40" fontId="6" fillId="0" borderId="6" xfId="1" applyNumberFormat="1" applyFont="1" applyBorder="1" applyAlignment="1">
      <alignment horizontal="right" vertical="center"/>
    </xf>
    <xf numFmtId="40" fontId="6" fillId="0" borderId="7" xfId="1" applyNumberFormat="1" applyFont="1" applyBorder="1" applyAlignment="1">
      <alignment horizontal="right" vertical="center"/>
    </xf>
    <xf numFmtId="0" fontId="8" fillId="0" borderId="2" xfId="0" applyFont="1" applyBorder="1" applyAlignment="1">
      <alignment horizontal="center"/>
    </xf>
    <xf numFmtId="0" fontId="8" fillId="0" borderId="3" xfId="0" applyFont="1" applyBorder="1" applyAlignment="1">
      <alignment horizontal="center"/>
    </xf>
    <xf numFmtId="3" fontId="11" fillId="0" borderId="58" xfId="0" applyNumberFormat="1" applyFont="1" applyBorder="1" applyAlignment="1">
      <alignment horizontal="right" vertical="center"/>
    </xf>
    <xf numFmtId="3" fontId="11" fillId="0" borderId="61" xfId="0" applyNumberFormat="1" applyFont="1" applyBorder="1" applyAlignment="1">
      <alignment horizontal="right" vertical="center"/>
    </xf>
    <xf numFmtId="0" fontId="8" fillId="0" borderId="79" xfId="0" applyFont="1" applyBorder="1" applyAlignment="1">
      <alignment horizontal="left" wrapText="1"/>
    </xf>
    <xf numFmtId="0" fontId="8" fillId="0" borderId="80" xfId="0" applyFont="1" applyBorder="1" applyAlignment="1">
      <alignment horizontal="left"/>
    </xf>
    <xf numFmtId="0" fontId="8" fillId="0" borderId="81" xfId="0" applyFont="1" applyBorder="1" applyAlignment="1">
      <alignment horizontal="left"/>
    </xf>
    <xf numFmtId="0" fontId="8" fillId="0" borderId="82" xfId="0" applyFont="1" applyBorder="1" applyAlignment="1">
      <alignment horizontal="left"/>
    </xf>
    <xf numFmtId="0" fontId="8" fillId="0" borderId="83" xfId="0" applyFont="1" applyBorder="1" applyAlignment="1">
      <alignment horizontal="left"/>
    </xf>
    <xf numFmtId="0" fontId="8" fillId="0" borderId="84" xfId="0" applyFont="1" applyBorder="1" applyAlignment="1">
      <alignment horizontal="left"/>
    </xf>
    <xf numFmtId="0" fontId="8" fillId="0" borderId="40" xfId="0" applyFont="1" applyBorder="1" applyAlignment="1">
      <alignment horizontal="center"/>
    </xf>
    <xf numFmtId="0" fontId="8" fillId="0" borderId="33" xfId="0" applyFont="1" applyBorder="1" applyAlignment="1">
      <alignment horizontal="center"/>
    </xf>
    <xf numFmtId="0" fontId="10" fillId="0" borderId="0" xfId="0" applyFont="1" applyAlignment="1">
      <alignment horizontal="left"/>
    </xf>
    <xf numFmtId="0" fontId="7" fillId="0" borderId="39" xfId="0" applyFont="1" applyBorder="1" applyAlignment="1">
      <alignment horizontal="center"/>
    </xf>
    <xf numFmtId="0" fontId="8" fillId="0" borderId="48" xfId="0" applyFont="1" applyBorder="1" applyAlignment="1">
      <alignment horizontal="left" wrapText="1"/>
    </xf>
    <xf numFmtId="0" fontId="8" fillId="0" borderId="49" xfId="0" applyFont="1" applyBorder="1" applyAlignment="1">
      <alignment horizontal="left"/>
    </xf>
    <xf numFmtId="0" fontId="8" fillId="0" borderId="50" xfId="0" applyFont="1" applyBorder="1" applyAlignment="1">
      <alignment horizontal="left"/>
    </xf>
    <xf numFmtId="0" fontId="8" fillId="0" borderId="51" xfId="0" applyFont="1" applyBorder="1" applyAlignment="1">
      <alignment horizontal="left"/>
    </xf>
    <xf numFmtId="0" fontId="6" fillId="0" borderId="36" xfId="0" applyFont="1" applyBorder="1"/>
    <xf numFmtId="0" fontId="6" fillId="0" borderId="19" xfId="0" applyFont="1" applyBorder="1"/>
    <xf numFmtId="3" fontId="11" fillId="0" borderId="85" xfId="0" applyNumberFormat="1" applyFont="1" applyBorder="1" applyAlignment="1">
      <alignment horizontal="right" vertical="center"/>
    </xf>
    <xf numFmtId="3" fontId="11" fillId="0" borderId="86" xfId="0" applyNumberFormat="1" applyFont="1" applyBorder="1" applyAlignment="1">
      <alignment horizontal="right" vertical="center"/>
    </xf>
    <xf numFmtId="38" fontId="6" fillId="0" borderId="6" xfId="1" applyFont="1" applyBorder="1" applyAlignment="1">
      <alignment horizontal="right" vertical="center"/>
    </xf>
    <xf numFmtId="176" fontId="6" fillId="0" borderId="55" xfId="1" applyNumberFormat="1" applyFont="1" applyBorder="1" applyAlignment="1">
      <alignment horizontal="right" vertical="center"/>
    </xf>
    <xf numFmtId="176" fontId="6" fillId="0" borderId="57" xfId="1" applyNumberFormat="1" applyFont="1" applyBorder="1" applyAlignment="1">
      <alignment horizontal="right" vertical="center"/>
    </xf>
    <xf numFmtId="176" fontId="11" fillId="0" borderId="6" xfId="1" applyNumberFormat="1" applyFont="1" applyBorder="1" applyAlignment="1">
      <alignment horizontal="right" vertical="center"/>
    </xf>
    <xf numFmtId="176" fontId="11" fillId="0" borderId="7" xfId="1" applyNumberFormat="1" applyFont="1" applyBorder="1" applyAlignment="1">
      <alignment horizontal="right" vertical="center"/>
    </xf>
    <xf numFmtId="0" fontId="8" fillId="0" borderId="14" xfId="0" applyFont="1" applyBorder="1" applyAlignment="1">
      <alignment horizontal="center"/>
    </xf>
    <xf numFmtId="0" fontId="8" fillId="0" borderId="70" xfId="0" applyFont="1" applyBorder="1" applyAlignment="1">
      <alignment horizontal="center"/>
    </xf>
    <xf numFmtId="0" fontId="8" fillId="0" borderId="16" xfId="0" applyFont="1" applyBorder="1" applyAlignment="1">
      <alignment horizontal="center"/>
    </xf>
    <xf numFmtId="38" fontId="11" fillId="0" borderId="17" xfId="1" applyFont="1" applyBorder="1" applyAlignment="1">
      <alignment horizontal="right" vertical="center"/>
    </xf>
    <xf numFmtId="38" fontId="11" fillId="0" borderId="19" xfId="1" applyFont="1" applyBorder="1" applyAlignment="1">
      <alignment horizontal="right" vertical="center"/>
    </xf>
    <xf numFmtId="0" fontId="8" fillId="0" borderId="87" xfId="0" applyFont="1" applyBorder="1" applyAlignment="1">
      <alignment horizontal="center"/>
    </xf>
    <xf numFmtId="0" fontId="8" fillId="0" borderId="88" xfId="0" applyFont="1" applyBorder="1" applyAlignment="1">
      <alignment horizontal="center"/>
    </xf>
    <xf numFmtId="0" fontId="8" fillId="0" borderId="89" xfId="0" applyFont="1" applyBorder="1" applyAlignment="1">
      <alignment horizontal="center"/>
    </xf>
    <xf numFmtId="0" fontId="8" fillId="0" borderId="0" xfId="0" applyFont="1" applyAlignment="1">
      <alignment horizontal="center"/>
    </xf>
    <xf numFmtId="38" fontId="13" fillId="0" borderId="35" xfId="1" applyFont="1" applyBorder="1" applyAlignment="1">
      <alignment horizontal="right" vertical="center"/>
    </xf>
    <xf numFmtId="38" fontId="13" fillId="0" borderId="23" xfId="1" applyFont="1" applyBorder="1" applyAlignment="1">
      <alignment horizontal="righ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8" xfId="0" applyFont="1" applyBorder="1" applyAlignment="1">
      <alignment horizontal="left" vertical="center"/>
    </xf>
    <xf numFmtId="0" fontId="7" fillId="0" borderId="2" xfId="0" applyFont="1" applyBorder="1" applyAlignment="1">
      <alignment horizontal="left" vertical="center"/>
    </xf>
    <xf numFmtId="0" fontId="7" fillId="0" borderId="12" xfId="0" applyFont="1" applyBorder="1" applyAlignment="1">
      <alignment horizontal="left" vertical="center"/>
    </xf>
    <xf numFmtId="0" fontId="7" fillId="0" borderId="35" xfId="0" applyFont="1" applyBorder="1" applyAlignment="1">
      <alignment horizontal="left"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11" xfId="0" applyFont="1" applyBorder="1" applyAlignment="1">
      <alignment horizontal="left" vertical="center" wrapText="1"/>
    </xf>
    <xf numFmtId="0" fontId="7" fillId="0" borderId="27" xfId="0" applyFont="1" applyBorder="1" applyAlignment="1">
      <alignment horizontal="left" vertical="center" wrapText="1"/>
    </xf>
    <xf numFmtId="38" fontId="13" fillId="0" borderId="14" xfId="1" applyFont="1" applyBorder="1" applyAlignment="1">
      <alignment horizontal="right" vertical="center"/>
    </xf>
    <xf numFmtId="0" fontId="6" fillId="0" borderId="71" xfId="0" applyFont="1" applyBorder="1"/>
  </cellXfs>
  <cellStyles count="3">
    <cellStyle name="桁区切り" xfId="1" builtinId="6"/>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D43"/>
  <sheetViews>
    <sheetView tabSelected="1" zoomScaleNormal="100" workbookViewId="0">
      <selection activeCell="K11" sqref="K11:P11"/>
    </sheetView>
  </sheetViews>
  <sheetFormatPr defaultColWidth="1.6328125" defaultRowHeight="13" x14ac:dyDescent="0.2"/>
  <cols>
    <col min="1" max="26" width="1.6328125" style="2" customWidth="1"/>
    <col min="27" max="28" width="1.7265625" style="2" customWidth="1"/>
    <col min="29" max="16384" width="1.6328125" style="2"/>
  </cols>
  <sheetData>
    <row r="1" spans="2:108" ht="41.25" customHeight="1" thickBot="1" x14ac:dyDescent="0.25">
      <c r="B1" s="145" t="s">
        <v>30</v>
      </c>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row>
    <row r="2" spans="2:108" ht="25.5" customHeight="1" x14ac:dyDescent="0.2">
      <c r="B2" s="160" t="s">
        <v>0</v>
      </c>
      <c r="C2" s="161"/>
      <c r="D2" s="161"/>
      <c r="E2" s="161"/>
      <c r="F2" s="161"/>
      <c r="G2" s="161"/>
      <c r="H2" s="161"/>
      <c r="I2" s="161"/>
      <c r="J2" s="161"/>
      <c r="K2" s="161"/>
      <c r="L2" s="149" t="s">
        <v>211</v>
      </c>
      <c r="M2" s="149"/>
      <c r="N2" s="149"/>
      <c r="O2" s="149"/>
      <c r="P2" s="149"/>
      <c r="Q2" s="149"/>
      <c r="R2" s="149"/>
      <c r="S2" s="149"/>
      <c r="T2" s="149"/>
      <c r="U2" s="149"/>
      <c r="V2" s="149"/>
      <c r="W2" s="149"/>
      <c r="X2" s="149"/>
      <c r="Y2" s="150"/>
      <c r="Z2" s="154"/>
      <c r="AA2" s="155"/>
      <c r="AB2" s="155"/>
      <c r="AC2" s="156"/>
      <c r="AD2" s="156"/>
      <c r="AE2" s="156"/>
      <c r="AF2" s="156"/>
      <c r="AG2" s="156"/>
      <c r="AH2" s="156"/>
      <c r="AI2" s="156"/>
      <c r="AJ2" s="156"/>
      <c r="AK2" s="156"/>
      <c r="AL2" s="161" t="s">
        <v>7</v>
      </c>
      <c r="AM2" s="161"/>
      <c r="AN2" s="161"/>
      <c r="AO2" s="161"/>
      <c r="AP2" s="161"/>
      <c r="AQ2" s="161"/>
      <c r="AR2" s="161"/>
      <c r="AS2" s="161"/>
      <c r="AT2" s="161" t="s">
        <v>8</v>
      </c>
      <c r="AU2" s="161"/>
      <c r="AV2" s="161"/>
      <c r="AW2" s="161"/>
      <c r="AX2" s="161"/>
      <c r="AY2" s="161"/>
      <c r="AZ2" s="161"/>
      <c r="BA2" s="161"/>
      <c r="BB2" s="161" t="s">
        <v>9</v>
      </c>
      <c r="BC2" s="161"/>
      <c r="BD2" s="161"/>
      <c r="BE2" s="161"/>
      <c r="BF2" s="161"/>
      <c r="BG2" s="161"/>
      <c r="BH2" s="161"/>
      <c r="BI2" s="197"/>
      <c r="BJ2" s="3"/>
      <c r="BK2" s="3"/>
      <c r="BL2" s="3"/>
      <c r="BM2" s="3"/>
      <c r="BN2" s="3"/>
      <c r="BO2" s="3"/>
      <c r="BP2" s="3"/>
    </row>
    <row r="3" spans="2:108" ht="27" customHeight="1" x14ac:dyDescent="0.2">
      <c r="B3" s="134" t="s">
        <v>1</v>
      </c>
      <c r="C3" s="135"/>
      <c r="D3" s="135"/>
      <c r="E3" s="135"/>
      <c r="F3" s="135"/>
      <c r="G3" s="135"/>
      <c r="H3" s="135"/>
      <c r="I3" s="135"/>
      <c r="J3" s="135"/>
      <c r="K3" s="135"/>
      <c r="L3" s="151" t="s">
        <v>212</v>
      </c>
      <c r="M3" s="151"/>
      <c r="N3" s="151"/>
      <c r="O3" s="151"/>
      <c r="P3" s="151"/>
      <c r="Q3" s="151"/>
      <c r="R3" s="151"/>
      <c r="S3" s="151"/>
      <c r="T3" s="151"/>
      <c r="U3" s="151"/>
      <c r="V3" s="151"/>
      <c r="W3" s="151"/>
      <c r="X3" s="151"/>
      <c r="Y3" s="152"/>
      <c r="Z3" s="169" t="s">
        <v>214</v>
      </c>
      <c r="AA3" s="170"/>
      <c r="AB3" s="170"/>
      <c r="AC3" s="170"/>
      <c r="AD3" s="170"/>
      <c r="AE3" s="170"/>
      <c r="AF3" s="170"/>
      <c r="AG3" s="170"/>
      <c r="AH3" s="170"/>
      <c r="AI3" s="170"/>
      <c r="AJ3" s="170"/>
      <c r="AK3" s="163"/>
      <c r="AL3" s="171">
        <v>93536</v>
      </c>
      <c r="AM3" s="171"/>
      <c r="AN3" s="171"/>
      <c r="AO3" s="171"/>
      <c r="AP3" s="171"/>
      <c r="AQ3" s="171"/>
      <c r="AR3" s="171"/>
      <c r="AS3" s="171"/>
      <c r="AT3" s="171">
        <v>91524</v>
      </c>
      <c r="AU3" s="171"/>
      <c r="AV3" s="171"/>
      <c r="AW3" s="171"/>
      <c r="AX3" s="171"/>
      <c r="AY3" s="171"/>
      <c r="AZ3" s="171"/>
      <c r="BA3" s="171"/>
      <c r="BB3" s="171">
        <f>SUM(AL3:BA3)</f>
        <v>185060</v>
      </c>
      <c r="BC3" s="171"/>
      <c r="BD3" s="171"/>
      <c r="BE3" s="171"/>
      <c r="BF3" s="171"/>
      <c r="BG3" s="171"/>
      <c r="BH3" s="171"/>
      <c r="BI3" s="172"/>
      <c r="BJ3" s="3"/>
      <c r="BK3" s="3"/>
      <c r="BL3" s="3"/>
      <c r="BM3" s="3"/>
      <c r="BN3" s="3"/>
      <c r="BO3" s="3"/>
      <c r="BP3" s="3"/>
    </row>
    <row r="4" spans="2:108" ht="27" customHeight="1" x14ac:dyDescent="0.2">
      <c r="B4" s="134" t="s">
        <v>2</v>
      </c>
      <c r="C4" s="135"/>
      <c r="D4" s="135"/>
      <c r="E4" s="135"/>
      <c r="F4" s="135"/>
      <c r="G4" s="135"/>
      <c r="H4" s="135"/>
      <c r="I4" s="135"/>
      <c r="J4" s="135"/>
      <c r="K4" s="135"/>
      <c r="L4" s="135" t="s">
        <v>174</v>
      </c>
      <c r="M4" s="135"/>
      <c r="N4" s="135"/>
      <c r="O4" s="135"/>
      <c r="P4" s="135"/>
      <c r="Q4" s="135"/>
      <c r="R4" s="135"/>
      <c r="S4" s="135"/>
      <c r="T4" s="135"/>
      <c r="U4" s="135"/>
      <c r="V4" s="135"/>
      <c r="W4" s="135"/>
      <c r="X4" s="135"/>
      <c r="Y4" s="153"/>
      <c r="Z4" s="162" t="s">
        <v>215</v>
      </c>
      <c r="AA4" s="168"/>
      <c r="AB4" s="168"/>
      <c r="AC4" s="135"/>
      <c r="AD4" s="135"/>
      <c r="AE4" s="135"/>
      <c r="AF4" s="135"/>
      <c r="AG4" s="135"/>
      <c r="AH4" s="135"/>
      <c r="AI4" s="135"/>
      <c r="AJ4" s="135"/>
      <c r="AK4" s="135"/>
      <c r="AL4" s="171">
        <v>92379</v>
      </c>
      <c r="AM4" s="171"/>
      <c r="AN4" s="171"/>
      <c r="AO4" s="171"/>
      <c r="AP4" s="171"/>
      <c r="AQ4" s="171"/>
      <c r="AR4" s="171"/>
      <c r="AS4" s="171"/>
      <c r="AT4" s="171">
        <v>90626</v>
      </c>
      <c r="AU4" s="171"/>
      <c r="AV4" s="171"/>
      <c r="AW4" s="171"/>
      <c r="AX4" s="171"/>
      <c r="AY4" s="171"/>
      <c r="AZ4" s="171"/>
      <c r="BA4" s="171"/>
      <c r="BB4" s="171">
        <f>SUM(AL4:BA4)</f>
        <v>183005</v>
      </c>
      <c r="BC4" s="171"/>
      <c r="BD4" s="171"/>
      <c r="BE4" s="171"/>
      <c r="BF4" s="171"/>
      <c r="BG4" s="171"/>
      <c r="BH4" s="171"/>
      <c r="BI4" s="172"/>
      <c r="BJ4" s="3"/>
      <c r="BK4" s="3"/>
      <c r="BL4" s="3"/>
      <c r="BM4" s="3"/>
      <c r="BN4" s="3"/>
      <c r="BO4" s="3"/>
      <c r="BP4" s="3"/>
    </row>
    <row r="5" spans="2:108" ht="27" customHeight="1" x14ac:dyDescent="0.2">
      <c r="B5" s="134" t="s">
        <v>3</v>
      </c>
      <c r="C5" s="135"/>
      <c r="D5" s="135"/>
      <c r="E5" s="135"/>
      <c r="F5" s="135"/>
      <c r="G5" s="135"/>
      <c r="H5" s="135"/>
      <c r="I5" s="135"/>
      <c r="J5" s="135"/>
      <c r="K5" s="135"/>
      <c r="L5" s="157">
        <v>2</v>
      </c>
      <c r="M5" s="157"/>
      <c r="N5" s="157"/>
      <c r="O5" s="157"/>
      <c r="P5" s="157"/>
      <c r="Q5" s="157"/>
      <c r="R5" s="157"/>
      <c r="S5" s="157"/>
      <c r="T5" s="157"/>
      <c r="U5" s="157"/>
      <c r="V5" s="157"/>
      <c r="W5" s="157"/>
      <c r="X5" s="157"/>
      <c r="Y5" s="158"/>
      <c r="Z5" s="162" t="s">
        <v>216</v>
      </c>
      <c r="AA5" s="163"/>
      <c r="AB5" s="163"/>
      <c r="AC5" s="164"/>
      <c r="AD5" s="164"/>
      <c r="AE5" s="164"/>
      <c r="AF5" s="164"/>
      <c r="AG5" s="164"/>
      <c r="AH5" s="164"/>
      <c r="AI5" s="164"/>
      <c r="AJ5" s="164"/>
      <c r="AK5" s="164"/>
      <c r="AL5" s="171">
        <v>44288</v>
      </c>
      <c r="AM5" s="171"/>
      <c r="AN5" s="171"/>
      <c r="AO5" s="171"/>
      <c r="AP5" s="171"/>
      <c r="AQ5" s="171"/>
      <c r="AR5" s="171"/>
      <c r="AS5" s="171"/>
      <c r="AT5" s="171">
        <v>42066</v>
      </c>
      <c r="AU5" s="171"/>
      <c r="AV5" s="171"/>
      <c r="AW5" s="171"/>
      <c r="AX5" s="171"/>
      <c r="AY5" s="171"/>
      <c r="AZ5" s="171"/>
      <c r="BA5" s="171"/>
      <c r="BB5" s="171">
        <f>SUM(AL5:BA5)</f>
        <v>86354</v>
      </c>
      <c r="BC5" s="171"/>
      <c r="BD5" s="171"/>
      <c r="BE5" s="171"/>
      <c r="BF5" s="171"/>
      <c r="BG5" s="171"/>
      <c r="BH5" s="171"/>
      <c r="BI5" s="172"/>
      <c r="BJ5" s="3"/>
      <c r="BK5" s="3"/>
      <c r="BL5" s="3"/>
      <c r="BM5" s="3"/>
      <c r="BN5" s="3"/>
      <c r="BO5" s="3"/>
      <c r="BP5" s="3"/>
    </row>
    <row r="6" spans="2:108" ht="27" customHeight="1" thickBot="1" x14ac:dyDescent="0.25">
      <c r="B6" s="147" t="s">
        <v>4</v>
      </c>
      <c r="C6" s="148"/>
      <c r="D6" s="148"/>
      <c r="E6" s="148"/>
      <c r="F6" s="148"/>
      <c r="G6" s="148"/>
      <c r="H6" s="148"/>
      <c r="I6" s="148"/>
      <c r="J6" s="148"/>
      <c r="K6" s="148"/>
      <c r="L6" s="148" t="s">
        <v>5</v>
      </c>
      <c r="M6" s="148"/>
      <c r="N6" s="148"/>
      <c r="O6" s="148"/>
      <c r="P6" s="148"/>
      <c r="Q6" s="148"/>
      <c r="R6" s="148"/>
      <c r="S6" s="148"/>
      <c r="T6" s="148"/>
      <c r="U6" s="148"/>
      <c r="V6" s="148"/>
      <c r="W6" s="148"/>
      <c r="X6" s="148"/>
      <c r="Y6" s="159"/>
      <c r="Z6" s="165" t="s">
        <v>217</v>
      </c>
      <c r="AA6" s="166"/>
      <c r="AB6" s="166"/>
      <c r="AC6" s="167"/>
      <c r="AD6" s="167"/>
      <c r="AE6" s="167"/>
      <c r="AF6" s="167"/>
      <c r="AG6" s="167"/>
      <c r="AH6" s="167"/>
      <c r="AI6" s="167"/>
      <c r="AJ6" s="167"/>
      <c r="AK6" s="167"/>
      <c r="AL6" s="173">
        <f>AL5/AL4*1</f>
        <v>0.4794163175613505</v>
      </c>
      <c r="AM6" s="173"/>
      <c r="AN6" s="173"/>
      <c r="AO6" s="173"/>
      <c r="AP6" s="173"/>
      <c r="AQ6" s="173"/>
      <c r="AR6" s="173"/>
      <c r="AS6" s="173"/>
      <c r="AT6" s="173">
        <f>AT5/AT4*1</f>
        <v>0.46417142983249837</v>
      </c>
      <c r="AU6" s="173"/>
      <c r="AV6" s="173"/>
      <c r="AW6" s="173"/>
      <c r="AX6" s="173"/>
      <c r="AY6" s="173"/>
      <c r="AZ6" s="173"/>
      <c r="BA6" s="173"/>
      <c r="BB6" s="173">
        <f>BB5/BB4*1</f>
        <v>0.47186688888281741</v>
      </c>
      <c r="BC6" s="173"/>
      <c r="BD6" s="173"/>
      <c r="BE6" s="173"/>
      <c r="BF6" s="173"/>
      <c r="BG6" s="173"/>
      <c r="BH6" s="173"/>
      <c r="BI6" s="174"/>
      <c r="BJ6" s="3"/>
      <c r="BK6" s="3"/>
      <c r="BL6" s="3"/>
      <c r="BM6" s="3"/>
      <c r="BN6" s="3"/>
      <c r="BO6" s="3"/>
      <c r="BP6" s="3"/>
    </row>
    <row r="7" spans="2:108" ht="10" customHeight="1" x14ac:dyDescent="0.2">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5"/>
      <c r="AM7" s="5"/>
      <c r="AN7" s="5"/>
      <c r="AO7" s="5"/>
      <c r="AP7" s="5"/>
      <c r="AQ7" s="5"/>
      <c r="AR7" s="5"/>
      <c r="AS7" s="5"/>
      <c r="AT7" s="5"/>
      <c r="AU7" s="5"/>
      <c r="AV7" s="5"/>
      <c r="AW7" s="5"/>
      <c r="AX7" s="5"/>
      <c r="AY7" s="5"/>
      <c r="AZ7" s="5"/>
      <c r="BA7" s="5"/>
      <c r="BB7" s="5"/>
      <c r="BC7" s="5"/>
      <c r="BD7" s="5"/>
      <c r="BE7" s="5"/>
      <c r="BF7" s="5"/>
      <c r="BG7" s="5"/>
      <c r="BH7" s="5"/>
      <c r="BI7" s="5"/>
      <c r="BJ7" s="3"/>
      <c r="BK7" s="3"/>
      <c r="BL7" s="3"/>
      <c r="BM7" s="3"/>
      <c r="BN7" s="3"/>
      <c r="BO7" s="3"/>
      <c r="BP7" s="3"/>
    </row>
    <row r="8" spans="2:108" ht="10" customHeight="1" x14ac:dyDescent="0.2">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2:108" ht="22.5" customHeight="1" thickBot="1" x14ac:dyDescent="0.25">
      <c r="B9" s="146" t="s">
        <v>136</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108" ht="20.149999999999999" customHeight="1" x14ac:dyDescent="0.2">
      <c r="B10" s="183" t="s">
        <v>27</v>
      </c>
      <c r="C10" s="184"/>
      <c r="D10" s="184"/>
      <c r="E10" s="184"/>
      <c r="F10" s="184"/>
      <c r="G10" s="184"/>
      <c r="H10" s="184"/>
      <c r="I10" s="184"/>
      <c r="J10" s="184"/>
      <c r="K10" s="194" t="s">
        <v>17</v>
      </c>
      <c r="L10" s="195"/>
      <c r="M10" s="195"/>
      <c r="N10" s="195"/>
      <c r="O10" s="195"/>
      <c r="P10" s="195"/>
      <c r="Q10" s="195"/>
      <c r="R10" s="195"/>
      <c r="S10" s="195"/>
      <c r="T10" s="195"/>
      <c r="U10" s="195"/>
      <c r="V10" s="195"/>
      <c r="W10" s="195"/>
      <c r="X10" s="195"/>
      <c r="Y10" s="195"/>
      <c r="Z10" s="195"/>
      <c r="AA10" s="195"/>
      <c r="AB10" s="196"/>
      <c r="AC10" s="199" t="s">
        <v>18</v>
      </c>
      <c r="AD10" s="200"/>
      <c r="AE10" s="200"/>
      <c r="AF10" s="200"/>
      <c r="AG10" s="200"/>
      <c r="AH10" s="200"/>
      <c r="AI10" s="200"/>
      <c r="AJ10" s="200"/>
      <c r="AK10" s="200"/>
      <c r="AL10" s="200"/>
      <c r="AM10" s="200"/>
      <c r="AN10" s="200"/>
      <c r="AO10" s="200"/>
      <c r="AP10" s="200"/>
      <c r="AQ10" s="200"/>
      <c r="AR10" s="200"/>
      <c r="AS10" s="200"/>
      <c r="AT10" s="201"/>
      <c r="AU10" s="199" t="s">
        <v>19</v>
      </c>
      <c r="AV10" s="200"/>
      <c r="AW10" s="200"/>
      <c r="AX10" s="200"/>
      <c r="AY10" s="200"/>
      <c r="AZ10" s="200"/>
      <c r="BA10" s="200"/>
      <c r="BB10" s="200"/>
      <c r="BC10" s="200"/>
      <c r="BD10" s="200"/>
      <c r="BE10" s="200"/>
      <c r="BF10" s="200"/>
      <c r="BG10" s="200"/>
      <c r="BH10" s="200"/>
      <c r="BI10" s="202"/>
    </row>
    <row r="11" spans="2:108" ht="20.149999999999999" customHeight="1" x14ac:dyDescent="0.2">
      <c r="B11" s="185"/>
      <c r="C11" s="186"/>
      <c r="D11" s="186"/>
      <c r="E11" s="186"/>
      <c r="F11" s="186"/>
      <c r="G11" s="186"/>
      <c r="H11" s="186"/>
      <c r="I11" s="186"/>
      <c r="J11" s="186"/>
      <c r="K11" s="209" t="s">
        <v>7</v>
      </c>
      <c r="L11" s="170"/>
      <c r="M11" s="170"/>
      <c r="N11" s="170"/>
      <c r="O11" s="170"/>
      <c r="P11" s="163"/>
      <c r="Q11" s="164" t="s">
        <v>8</v>
      </c>
      <c r="R11" s="164"/>
      <c r="S11" s="164"/>
      <c r="T11" s="164"/>
      <c r="U11" s="164"/>
      <c r="V11" s="164"/>
      <c r="W11" s="164" t="s">
        <v>9</v>
      </c>
      <c r="X11" s="164"/>
      <c r="Y11" s="164"/>
      <c r="Z11" s="164"/>
      <c r="AA11" s="164"/>
      <c r="AB11" s="164"/>
      <c r="AC11" s="164" t="s">
        <v>7</v>
      </c>
      <c r="AD11" s="164"/>
      <c r="AE11" s="164"/>
      <c r="AF11" s="164"/>
      <c r="AG11" s="164"/>
      <c r="AH11" s="164"/>
      <c r="AI11" s="164" t="s">
        <v>8</v>
      </c>
      <c r="AJ11" s="164"/>
      <c r="AK11" s="164"/>
      <c r="AL11" s="164"/>
      <c r="AM11" s="164"/>
      <c r="AN11" s="164"/>
      <c r="AO11" s="164" t="s">
        <v>9</v>
      </c>
      <c r="AP11" s="164"/>
      <c r="AQ11" s="164"/>
      <c r="AR11" s="164"/>
      <c r="AS11" s="164"/>
      <c r="AT11" s="164"/>
      <c r="AU11" s="164" t="s">
        <v>7</v>
      </c>
      <c r="AV11" s="164"/>
      <c r="AW11" s="164"/>
      <c r="AX11" s="164"/>
      <c r="AY11" s="164"/>
      <c r="AZ11" s="164" t="s">
        <v>8</v>
      </c>
      <c r="BA11" s="164"/>
      <c r="BB11" s="164"/>
      <c r="BC11" s="164"/>
      <c r="BD11" s="164"/>
      <c r="BE11" s="203" t="s">
        <v>9</v>
      </c>
      <c r="BF11" s="204"/>
      <c r="BG11" s="204"/>
      <c r="BH11" s="204"/>
      <c r="BI11" s="205"/>
    </row>
    <row r="12" spans="2:108" ht="20.149999999999999" customHeight="1" x14ac:dyDescent="0.2">
      <c r="B12" s="187" t="s">
        <v>10</v>
      </c>
      <c r="C12" s="164"/>
      <c r="D12" s="164"/>
      <c r="E12" s="164"/>
      <c r="F12" s="164"/>
      <c r="G12" s="164"/>
      <c r="H12" s="164"/>
      <c r="I12" s="164"/>
      <c r="J12" s="164"/>
      <c r="K12" s="180">
        <v>7670</v>
      </c>
      <c r="L12" s="181"/>
      <c r="M12" s="181"/>
      <c r="N12" s="181"/>
      <c r="O12" s="181"/>
      <c r="P12" s="182"/>
      <c r="Q12" s="180">
        <v>7882</v>
      </c>
      <c r="R12" s="181"/>
      <c r="S12" s="181"/>
      <c r="T12" s="181"/>
      <c r="U12" s="181"/>
      <c r="V12" s="182"/>
      <c r="W12" s="180">
        <f>SUM(K12:V12)</f>
        <v>15552</v>
      </c>
      <c r="X12" s="181"/>
      <c r="Y12" s="181"/>
      <c r="Z12" s="181"/>
      <c r="AA12" s="181"/>
      <c r="AB12" s="182"/>
      <c r="AC12" s="171">
        <v>2221</v>
      </c>
      <c r="AD12" s="171"/>
      <c r="AE12" s="171"/>
      <c r="AF12" s="171"/>
      <c r="AG12" s="171"/>
      <c r="AH12" s="171"/>
      <c r="AI12" s="171">
        <v>1922</v>
      </c>
      <c r="AJ12" s="171"/>
      <c r="AK12" s="171"/>
      <c r="AL12" s="171"/>
      <c r="AM12" s="171"/>
      <c r="AN12" s="171"/>
      <c r="AO12" s="171">
        <f>SUM(AC12:AN12)</f>
        <v>4143</v>
      </c>
      <c r="AP12" s="171"/>
      <c r="AQ12" s="171"/>
      <c r="AR12" s="171"/>
      <c r="AS12" s="171"/>
      <c r="AT12" s="171"/>
      <c r="AU12" s="176">
        <f>AC12/K12*1</f>
        <v>0.28956975228161669</v>
      </c>
      <c r="AV12" s="176"/>
      <c r="AW12" s="176"/>
      <c r="AX12" s="176"/>
      <c r="AY12" s="176"/>
      <c r="AZ12" s="177">
        <f t="shared" ref="AZ12:AZ21" si="0">AI12/Q12</f>
        <v>0.24384673940624207</v>
      </c>
      <c r="BA12" s="178"/>
      <c r="BB12" s="178"/>
      <c r="BC12" s="178"/>
      <c r="BD12" s="179"/>
      <c r="BE12" s="177">
        <f t="shared" ref="BE12:BE22" si="1">AO12/W12</f>
        <v>0.26639660493827161</v>
      </c>
      <c r="BF12" s="178"/>
      <c r="BG12" s="178"/>
      <c r="BH12" s="178"/>
      <c r="BI12" s="198"/>
    </row>
    <row r="13" spans="2:108" ht="20.149999999999999" customHeight="1" x14ac:dyDescent="0.2">
      <c r="B13" s="187" t="s">
        <v>11</v>
      </c>
      <c r="C13" s="164"/>
      <c r="D13" s="164"/>
      <c r="E13" s="164"/>
      <c r="F13" s="164"/>
      <c r="G13" s="164"/>
      <c r="H13" s="164"/>
      <c r="I13" s="164"/>
      <c r="J13" s="164"/>
      <c r="K13" s="180">
        <v>7879</v>
      </c>
      <c r="L13" s="181"/>
      <c r="M13" s="181"/>
      <c r="N13" s="181"/>
      <c r="O13" s="181"/>
      <c r="P13" s="182"/>
      <c r="Q13" s="180">
        <v>7955</v>
      </c>
      <c r="R13" s="181"/>
      <c r="S13" s="181"/>
      <c r="T13" s="181"/>
      <c r="U13" s="181"/>
      <c r="V13" s="182"/>
      <c r="W13" s="180">
        <f t="shared" ref="W13:W22" si="2">SUM(K13:V13)</f>
        <v>15834</v>
      </c>
      <c r="X13" s="181"/>
      <c r="Y13" s="181"/>
      <c r="Z13" s="181"/>
      <c r="AA13" s="181"/>
      <c r="AB13" s="182"/>
      <c r="AC13" s="180">
        <v>2238</v>
      </c>
      <c r="AD13" s="181"/>
      <c r="AE13" s="181"/>
      <c r="AF13" s="181"/>
      <c r="AG13" s="181"/>
      <c r="AH13" s="182"/>
      <c r="AI13" s="171">
        <v>1995</v>
      </c>
      <c r="AJ13" s="171"/>
      <c r="AK13" s="171"/>
      <c r="AL13" s="171"/>
      <c r="AM13" s="171"/>
      <c r="AN13" s="171"/>
      <c r="AO13" s="171">
        <f t="shared" ref="AO13:AO22" si="3">SUM(AC13:AN13)</f>
        <v>4233</v>
      </c>
      <c r="AP13" s="171"/>
      <c r="AQ13" s="171"/>
      <c r="AR13" s="171"/>
      <c r="AS13" s="171"/>
      <c r="AT13" s="171"/>
      <c r="AU13" s="176">
        <f t="shared" ref="AU13:AU22" si="4">AC13/K13*1</f>
        <v>0.28404619875618731</v>
      </c>
      <c r="AV13" s="176"/>
      <c r="AW13" s="176"/>
      <c r="AX13" s="176"/>
      <c r="AY13" s="176"/>
      <c r="AZ13" s="177">
        <f t="shared" si="0"/>
        <v>0.25078566939032054</v>
      </c>
      <c r="BA13" s="178"/>
      <c r="BB13" s="178"/>
      <c r="BC13" s="178"/>
      <c r="BD13" s="179"/>
      <c r="BE13" s="177">
        <f t="shared" si="1"/>
        <v>0.26733611216369835</v>
      </c>
      <c r="BF13" s="178"/>
      <c r="BG13" s="178"/>
      <c r="BH13" s="178"/>
      <c r="BI13" s="198"/>
    </row>
    <row r="14" spans="2:108" ht="20.149999999999999" customHeight="1" x14ac:dyDescent="0.2">
      <c r="B14" s="187" t="s">
        <v>12</v>
      </c>
      <c r="C14" s="164"/>
      <c r="D14" s="164"/>
      <c r="E14" s="164"/>
      <c r="F14" s="164"/>
      <c r="G14" s="164"/>
      <c r="H14" s="164"/>
      <c r="I14" s="164"/>
      <c r="J14" s="164"/>
      <c r="K14" s="180">
        <v>7707</v>
      </c>
      <c r="L14" s="181"/>
      <c r="M14" s="181"/>
      <c r="N14" s="181"/>
      <c r="O14" s="181"/>
      <c r="P14" s="182"/>
      <c r="Q14" s="180">
        <v>7748</v>
      </c>
      <c r="R14" s="181"/>
      <c r="S14" s="181"/>
      <c r="T14" s="181"/>
      <c r="U14" s="181"/>
      <c r="V14" s="182"/>
      <c r="W14" s="180">
        <f t="shared" si="2"/>
        <v>15455</v>
      </c>
      <c r="X14" s="181"/>
      <c r="Y14" s="181"/>
      <c r="Z14" s="181"/>
      <c r="AA14" s="181"/>
      <c r="AB14" s="182"/>
      <c r="AC14" s="180">
        <v>2115</v>
      </c>
      <c r="AD14" s="181"/>
      <c r="AE14" s="181"/>
      <c r="AF14" s="181"/>
      <c r="AG14" s="181"/>
      <c r="AH14" s="182"/>
      <c r="AI14" s="171">
        <v>1944</v>
      </c>
      <c r="AJ14" s="171"/>
      <c r="AK14" s="171"/>
      <c r="AL14" s="171"/>
      <c r="AM14" s="171"/>
      <c r="AN14" s="171"/>
      <c r="AO14" s="171">
        <f t="shared" si="3"/>
        <v>4059</v>
      </c>
      <c r="AP14" s="171"/>
      <c r="AQ14" s="171"/>
      <c r="AR14" s="171"/>
      <c r="AS14" s="171"/>
      <c r="AT14" s="171"/>
      <c r="AU14" s="176">
        <f t="shared" si="4"/>
        <v>0.27442584663293113</v>
      </c>
      <c r="AV14" s="176"/>
      <c r="AW14" s="176"/>
      <c r="AX14" s="176"/>
      <c r="AY14" s="176"/>
      <c r="AZ14" s="177">
        <f t="shared" si="0"/>
        <v>0.25090345895715022</v>
      </c>
      <c r="BA14" s="178"/>
      <c r="BB14" s="178"/>
      <c r="BC14" s="178"/>
      <c r="BD14" s="179"/>
      <c r="BE14" s="177">
        <f t="shared" si="1"/>
        <v>0.26263345195729537</v>
      </c>
      <c r="BF14" s="178"/>
      <c r="BG14" s="178"/>
      <c r="BH14" s="178"/>
      <c r="BI14" s="198"/>
    </row>
    <row r="15" spans="2:108" ht="20.149999999999999" customHeight="1" x14ac:dyDescent="0.2">
      <c r="B15" s="187" t="s">
        <v>13</v>
      </c>
      <c r="C15" s="164"/>
      <c r="D15" s="164"/>
      <c r="E15" s="164"/>
      <c r="F15" s="164"/>
      <c r="G15" s="164"/>
      <c r="H15" s="164"/>
      <c r="I15" s="164"/>
      <c r="J15" s="164"/>
      <c r="K15" s="180">
        <v>38962</v>
      </c>
      <c r="L15" s="181"/>
      <c r="M15" s="181"/>
      <c r="N15" s="181"/>
      <c r="O15" s="181"/>
      <c r="P15" s="182"/>
      <c r="Q15" s="180">
        <v>37403</v>
      </c>
      <c r="R15" s="181"/>
      <c r="S15" s="181"/>
      <c r="T15" s="181"/>
      <c r="U15" s="181"/>
      <c r="V15" s="182"/>
      <c r="W15" s="180">
        <f t="shared" si="2"/>
        <v>76365</v>
      </c>
      <c r="X15" s="181"/>
      <c r="Y15" s="181"/>
      <c r="Z15" s="181"/>
      <c r="AA15" s="181"/>
      <c r="AB15" s="182"/>
      <c r="AC15" s="180">
        <v>12662</v>
      </c>
      <c r="AD15" s="181"/>
      <c r="AE15" s="181"/>
      <c r="AF15" s="181"/>
      <c r="AG15" s="181"/>
      <c r="AH15" s="182"/>
      <c r="AI15" s="171">
        <v>11211</v>
      </c>
      <c r="AJ15" s="171"/>
      <c r="AK15" s="171"/>
      <c r="AL15" s="171"/>
      <c r="AM15" s="171"/>
      <c r="AN15" s="171"/>
      <c r="AO15" s="171">
        <f t="shared" si="3"/>
        <v>23873</v>
      </c>
      <c r="AP15" s="171"/>
      <c r="AQ15" s="171"/>
      <c r="AR15" s="171"/>
      <c r="AS15" s="171"/>
      <c r="AT15" s="171"/>
      <c r="AU15" s="176">
        <f t="shared" si="4"/>
        <v>0.32498331707817874</v>
      </c>
      <c r="AV15" s="176"/>
      <c r="AW15" s="176"/>
      <c r="AX15" s="176"/>
      <c r="AY15" s="176"/>
      <c r="AZ15" s="177">
        <f t="shared" si="0"/>
        <v>0.29973531534903619</v>
      </c>
      <c r="BA15" s="178"/>
      <c r="BB15" s="178"/>
      <c r="BC15" s="178"/>
      <c r="BD15" s="179"/>
      <c r="BE15" s="177">
        <f t="shared" si="1"/>
        <v>0.31261703660053691</v>
      </c>
      <c r="BF15" s="178"/>
      <c r="BG15" s="178"/>
      <c r="BH15" s="178"/>
      <c r="BI15" s="198"/>
    </row>
    <row r="16" spans="2:108" ht="20.149999999999999" customHeight="1" x14ac:dyDescent="0.2">
      <c r="B16" s="187" t="s">
        <v>14</v>
      </c>
      <c r="C16" s="164"/>
      <c r="D16" s="164"/>
      <c r="E16" s="164"/>
      <c r="F16" s="164"/>
      <c r="G16" s="164"/>
      <c r="H16" s="164"/>
      <c r="I16" s="164"/>
      <c r="J16" s="164"/>
      <c r="K16" s="180">
        <v>20113</v>
      </c>
      <c r="L16" s="181"/>
      <c r="M16" s="181"/>
      <c r="N16" s="181"/>
      <c r="O16" s="181"/>
      <c r="P16" s="182"/>
      <c r="Q16" s="180">
        <v>19359</v>
      </c>
      <c r="R16" s="181"/>
      <c r="S16" s="181"/>
      <c r="T16" s="181"/>
      <c r="U16" s="181"/>
      <c r="V16" s="182"/>
      <c r="W16" s="180">
        <f t="shared" si="2"/>
        <v>39472</v>
      </c>
      <c r="X16" s="181"/>
      <c r="Y16" s="181"/>
      <c r="Z16" s="181"/>
      <c r="AA16" s="181"/>
      <c r="AB16" s="182"/>
      <c r="AC16" s="180">
        <v>7056</v>
      </c>
      <c r="AD16" s="181"/>
      <c r="AE16" s="181"/>
      <c r="AF16" s="181"/>
      <c r="AG16" s="181"/>
      <c r="AH16" s="182"/>
      <c r="AI16" s="171">
        <v>6327</v>
      </c>
      <c r="AJ16" s="171"/>
      <c r="AK16" s="171"/>
      <c r="AL16" s="171"/>
      <c r="AM16" s="171"/>
      <c r="AN16" s="171"/>
      <c r="AO16" s="171">
        <f t="shared" si="3"/>
        <v>13383</v>
      </c>
      <c r="AP16" s="171"/>
      <c r="AQ16" s="171"/>
      <c r="AR16" s="171"/>
      <c r="AS16" s="171"/>
      <c r="AT16" s="171"/>
      <c r="AU16" s="176">
        <f t="shared" si="4"/>
        <v>0.35081787898374184</v>
      </c>
      <c r="AV16" s="176"/>
      <c r="AW16" s="176"/>
      <c r="AX16" s="176"/>
      <c r="AY16" s="176"/>
      <c r="AZ16" s="177">
        <f t="shared" si="0"/>
        <v>0.32682473268247325</v>
      </c>
      <c r="BA16" s="178"/>
      <c r="BB16" s="178"/>
      <c r="BC16" s="178"/>
      <c r="BD16" s="179"/>
      <c r="BE16" s="177">
        <f t="shared" si="1"/>
        <v>0.33905046615322254</v>
      </c>
      <c r="BF16" s="178"/>
      <c r="BG16" s="178"/>
      <c r="BH16" s="178"/>
      <c r="BI16" s="198"/>
    </row>
    <row r="17" spans="1:108" ht="20.149999999999999" customHeight="1" x14ac:dyDescent="0.2">
      <c r="B17" s="175" t="s">
        <v>135</v>
      </c>
      <c r="C17" s="170"/>
      <c r="D17" s="170"/>
      <c r="E17" s="170"/>
      <c r="F17" s="170"/>
      <c r="G17" s="170"/>
      <c r="H17" s="170"/>
      <c r="I17" s="170"/>
      <c r="J17" s="163"/>
      <c r="K17" s="180">
        <v>10048</v>
      </c>
      <c r="L17" s="181"/>
      <c r="M17" s="181"/>
      <c r="N17" s="181"/>
      <c r="O17" s="181"/>
      <c r="P17" s="182"/>
      <c r="Q17" s="180">
        <v>10279</v>
      </c>
      <c r="R17" s="181"/>
      <c r="S17" s="181"/>
      <c r="T17" s="181"/>
      <c r="U17" s="181"/>
      <c r="V17" s="182"/>
      <c r="W17" s="180">
        <f>SUM(K17:V17)</f>
        <v>20327</v>
      </c>
      <c r="X17" s="181"/>
      <c r="Y17" s="181"/>
      <c r="Z17" s="181"/>
      <c r="AA17" s="181"/>
      <c r="AB17" s="182"/>
      <c r="AC17" s="171">
        <v>3309</v>
      </c>
      <c r="AD17" s="171"/>
      <c r="AE17" s="171"/>
      <c r="AF17" s="171"/>
      <c r="AG17" s="171"/>
      <c r="AH17" s="171"/>
      <c r="AI17" s="171">
        <v>3012</v>
      </c>
      <c r="AJ17" s="171"/>
      <c r="AK17" s="171"/>
      <c r="AL17" s="171"/>
      <c r="AM17" s="171"/>
      <c r="AN17" s="171"/>
      <c r="AO17" s="171">
        <f>SUM(AC17:AN17)</f>
        <v>6321</v>
      </c>
      <c r="AP17" s="171"/>
      <c r="AQ17" s="171"/>
      <c r="AR17" s="171"/>
      <c r="AS17" s="171"/>
      <c r="AT17" s="171"/>
      <c r="AU17" s="176">
        <f>AC17/K17*1</f>
        <v>0.32931926751592355</v>
      </c>
      <c r="AV17" s="176"/>
      <c r="AW17" s="176"/>
      <c r="AX17" s="176"/>
      <c r="AY17" s="176"/>
      <c r="AZ17" s="177">
        <f>AI17/Q17</f>
        <v>0.29302461328923046</v>
      </c>
      <c r="BA17" s="178"/>
      <c r="BB17" s="178"/>
      <c r="BC17" s="178"/>
      <c r="BD17" s="179"/>
      <c r="BE17" s="177">
        <f>AO17/W17</f>
        <v>0.31096571063118023</v>
      </c>
      <c r="BF17" s="178"/>
      <c r="BG17" s="178"/>
      <c r="BH17" s="178"/>
      <c r="BI17" s="198"/>
    </row>
    <row r="18" spans="1:108" ht="20.149999999999999" customHeight="1" x14ac:dyDescent="0.2">
      <c r="B18" s="175" t="s">
        <v>159</v>
      </c>
      <c r="C18" s="170"/>
      <c r="D18" s="170"/>
      <c r="E18" s="170"/>
      <c r="F18" s="170"/>
      <c r="G18" s="170"/>
      <c r="H18" s="170"/>
      <c r="I18" s="170"/>
      <c r="J18" s="163"/>
      <c r="K18" s="180">
        <v>135</v>
      </c>
      <c r="L18" s="181"/>
      <c r="M18" s="181"/>
      <c r="N18" s="181"/>
      <c r="O18" s="181"/>
      <c r="P18" s="182"/>
      <c r="Q18" s="180">
        <v>147</v>
      </c>
      <c r="R18" s="181"/>
      <c r="S18" s="181"/>
      <c r="T18" s="181"/>
      <c r="U18" s="181"/>
      <c r="V18" s="182"/>
      <c r="W18" s="180">
        <f>K18+Q18</f>
        <v>282</v>
      </c>
      <c r="X18" s="181"/>
      <c r="Y18" s="181"/>
      <c r="Z18" s="181"/>
      <c r="AA18" s="181"/>
      <c r="AB18" s="182"/>
      <c r="AC18" s="180">
        <v>32</v>
      </c>
      <c r="AD18" s="181"/>
      <c r="AE18" s="181"/>
      <c r="AF18" s="181"/>
      <c r="AG18" s="181"/>
      <c r="AH18" s="182"/>
      <c r="AI18" s="180">
        <v>28</v>
      </c>
      <c r="AJ18" s="181"/>
      <c r="AK18" s="181"/>
      <c r="AL18" s="181"/>
      <c r="AM18" s="181"/>
      <c r="AN18" s="182"/>
      <c r="AO18" s="171">
        <f>SUM(AC18:AN18)</f>
        <v>60</v>
      </c>
      <c r="AP18" s="171"/>
      <c r="AQ18" s="171"/>
      <c r="AR18" s="171"/>
      <c r="AS18" s="171"/>
      <c r="AT18" s="171"/>
      <c r="AU18" s="176">
        <f>AC18/K18*1</f>
        <v>0.23703703703703705</v>
      </c>
      <c r="AV18" s="176"/>
      <c r="AW18" s="176"/>
      <c r="AX18" s="176"/>
      <c r="AY18" s="176"/>
      <c r="AZ18" s="177">
        <f>AI18/Q18</f>
        <v>0.19047619047619047</v>
      </c>
      <c r="BA18" s="178"/>
      <c r="BB18" s="178"/>
      <c r="BC18" s="178"/>
      <c r="BD18" s="179"/>
      <c r="BE18" s="177">
        <f>AO18/W18</f>
        <v>0.21276595744680851</v>
      </c>
      <c r="BF18" s="178"/>
      <c r="BG18" s="178"/>
      <c r="BH18" s="178"/>
      <c r="BI18" s="198"/>
    </row>
    <row r="19" spans="1:108" ht="20.149999999999999" customHeight="1" x14ac:dyDescent="0.2">
      <c r="B19" s="175" t="s">
        <v>140</v>
      </c>
      <c r="C19" s="170"/>
      <c r="D19" s="170"/>
      <c r="E19" s="170"/>
      <c r="F19" s="170"/>
      <c r="G19" s="170"/>
      <c r="H19" s="170"/>
      <c r="I19" s="170"/>
      <c r="J19" s="163"/>
      <c r="K19" s="180" t="s">
        <v>139</v>
      </c>
      <c r="L19" s="181"/>
      <c r="M19" s="181"/>
      <c r="N19" s="181"/>
      <c r="O19" s="181"/>
      <c r="P19" s="182"/>
      <c r="Q19" s="180" t="s">
        <v>139</v>
      </c>
      <c r="R19" s="181"/>
      <c r="S19" s="181"/>
      <c r="T19" s="181"/>
      <c r="U19" s="181"/>
      <c r="V19" s="182"/>
      <c r="W19" s="180" t="s">
        <v>139</v>
      </c>
      <c r="X19" s="181"/>
      <c r="Y19" s="181"/>
      <c r="Z19" s="181"/>
      <c r="AA19" s="181"/>
      <c r="AB19" s="182"/>
      <c r="AC19" s="180">
        <v>14464</v>
      </c>
      <c r="AD19" s="181"/>
      <c r="AE19" s="181"/>
      <c r="AF19" s="181"/>
      <c r="AG19" s="181"/>
      <c r="AH19" s="182"/>
      <c r="AI19" s="180">
        <v>15425</v>
      </c>
      <c r="AJ19" s="181"/>
      <c r="AK19" s="181"/>
      <c r="AL19" s="181"/>
      <c r="AM19" s="181"/>
      <c r="AN19" s="182"/>
      <c r="AO19" s="180">
        <f>SUM(AC19:AN19)</f>
        <v>29889</v>
      </c>
      <c r="AP19" s="181"/>
      <c r="AQ19" s="181"/>
      <c r="AR19" s="181"/>
      <c r="AS19" s="181"/>
      <c r="AT19" s="182"/>
      <c r="AU19" s="177" t="s">
        <v>138</v>
      </c>
      <c r="AV19" s="178"/>
      <c r="AW19" s="178"/>
      <c r="AX19" s="178"/>
      <c r="AY19" s="179"/>
      <c r="AZ19" s="177" t="s">
        <v>138</v>
      </c>
      <c r="BA19" s="178"/>
      <c r="BB19" s="178"/>
      <c r="BC19" s="178"/>
      <c r="BD19" s="179"/>
      <c r="BE19" s="177" t="s">
        <v>138</v>
      </c>
      <c r="BF19" s="178"/>
      <c r="BG19" s="178"/>
      <c r="BH19" s="178"/>
      <c r="BI19" s="198"/>
    </row>
    <row r="20" spans="1:108" ht="20.149999999999999" customHeight="1" x14ac:dyDescent="0.2">
      <c r="B20" s="175" t="s">
        <v>137</v>
      </c>
      <c r="C20" s="170"/>
      <c r="D20" s="170"/>
      <c r="E20" s="170"/>
      <c r="F20" s="170"/>
      <c r="G20" s="170"/>
      <c r="H20" s="170"/>
      <c r="I20" s="170"/>
      <c r="J20" s="163"/>
      <c r="K20" s="180" t="s">
        <v>139</v>
      </c>
      <c r="L20" s="181"/>
      <c r="M20" s="181"/>
      <c r="N20" s="181"/>
      <c r="O20" s="181"/>
      <c r="P20" s="182"/>
      <c r="Q20" s="180" t="s">
        <v>139</v>
      </c>
      <c r="R20" s="181"/>
      <c r="S20" s="181"/>
      <c r="T20" s="181"/>
      <c r="U20" s="181"/>
      <c r="V20" s="182"/>
      <c r="W20" s="180" t="s">
        <v>139</v>
      </c>
      <c r="X20" s="181"/>
      <c r="Y20" s="181"/>
      <c r="Z20" s="181"/>
      <c r="AA20" s="181"/>
      <c r="AB20" s="182"/>
      <c r="AC20" s="180">
        <v>222</v>
      </c>
      <c r="AD20" s="181"/>
      <c r="AE20" s="181"/>
      <c r="AF20" s="181"/>
      <c r="AG20" s="181"/>
      <c r="AH20" s="182"/>
      <c r="AI20" s="180">
        <v>233</v>
      </c>
      <c r="AJ20" s="181"/>
      <c r="AK20" s="181"/>
      <c r="AL20" s="181"/>
      <c r="AM20" s="181"/>
      <c r="AN20" s="182"/>
      <c r="AO20" s="180">
        <f>SUM(AC20:AN20)</f>
        <v>455</v>
      </c>
      <c r="AP20" s="181"/>
      <c r="AQ20" s="181"/>
      <c r="AR20" s="181"/>
      <c r="AS20" s="181"/>
      <c r="AT20" s="182"/>
      <c r="AU20" s="177" t="s">
        <v>138</v>
      </c>
      <c r="AV20" s="178"/>
      <c r="AW20" s="178"/>
      <c r="AX20" s="178"/>
      <c r="AY20" s="179"/>
      <c r="AZ20" s="177" t="s">
        <v>138</v>
      </c>
      <c r="BA20" s="178"/>
      <c r="BB20" s="178"/>
      <c r="BC20" s="178"/>
      <c r="BD20" s="179"/>
      <c r="BE20" s="177" t="s">
        <v>138</v>
      </c>
      <c r="BF20" s="178"/>
      <c r="BG20" s="178"/>
      <c r="BH20" s="178"/>
      <c r="BI20" s="198"/>
    </row>
    <row r="21" spans="1:108" ht="20.149999999999999" customHeight="1" thickBot="1" x14ac:dyDescent="0.25">
      <c r="B21" s="217" t="s">
        <v>15</v>
      </c>
      <c r="C21" s="218"/>
      <c r="D21" s="218"/>
      <c r="E21" s="218"/>
      <c r="F21" s="218"/>
      <c r="G21" s="218"/>
      <c r="H21" s="218"/>
      <c r="I21" s="218"/>
      <c r="J21" s="218"/>
      <c r="K21" s="206">
        <f>SUM(K12:P18)</f>
        <v>92514</v>
      </c>
      <c r="L21" s="207"/>
      <c r="M21" s="207"/>
      <c r="N21" s="207"/>
      <c r="O21" s="207"/>
      <c r="P21" s="208"/>
      <c r="Q21" s="193">
        <f>SUM(Q12:V18)</f>
        <v>90773</v>
      </c>
      <c r="R21" s="193"/>
      <c r="S21" s="193"/>
      <c r="T21" s="193"/>
      <c r="U21" s="193"/>
      <c r="V21" s="193"/>
      <c r="W21" s="230">
        <f>SUM(K21:V21)</f>
        <v>183287</v>
      </c>
      <c r="X21" s="231"/>
      <c r="Y21" s="231"/>
      <c r="Z21" s="231"/>
      <c r="AA21" s="231"/>
      <c r="AB21" s="232"/>
      <c r="AC21" s="193">
        <f>SUM(AC12:AH20)</f>
        <v>44319</v>
      </c>
      <c r="AD21" s="193"/>
      <c r="AE21" s="193"/>
      <c r="AF21" s="193"/>
      <c r="AG21" s="193"/>
      <c r="AH21" s="193"/>
      <c r="AI21" s="193">
        <f>SUM(AI12:AN20)</f>
        <v>42097</v>
      </c>
      <c r="AJ21" s="193"/>
      <c r="AK21" s="193"/>
      <c r="AL21" s="193"/>
      <c r="AM21" s="193"/>
      <c r="AN21" s="193"/>
      <c r="AO21" s="245">
        <f>SUM(AC21:AN21)</f>
        <v>86416</v>
      </c>
      <c r="AP21" s="245"/>
      <c r="AQ21" s="245"/>
      <c r="AR21" s="245"/>
      <c r="AS21" s="245"/>
      <c r="AT21" s="245"/>
      <c r="AU21" s="192">
        <f t="shared" si="4"/>
        <v>0.47905181918412348</v>
      </c>
      <c r="AV21" s="192"/>
      <c r="AW21" s="192"/>
      <c r="AX21" s="192"/>
      <c r="AY21" s="192"/>
      <c r="AZ21" s="219">
        <f t="shared" si="0"/>
        <v>0.46376125059213641</v>
      </c>
      <c r="BA21" s="220"/>
      <c r="BB21" s="220"/>
      <c r="BC21" s="220"/>
      <c r="BD21" s="221"/>
      <c r="BE21" s="219">
        <f>AO21/W21</f>
        <v>0.47147915564115295</v>
      </c>
      <c r="BF21" s="220"/>
      <c r="BG21" s="220"/>
      <c r="BH21" s="220"/>
      <c r="BI21" s="229"/>
    </row>
    <row r="22" spans="1:108" ht="20.149999999999999" customHeight="1" thickTop="1" thickBot="1" x14ac:dyDescent="0.25">
      <c r="B22" s="215" t="s">
        <v>16</v>
      </c>
      <c r="C22" s="216"/>
      <c r="D22" s="216"/>
      <c r="E22" s="216"/>
      <c r="F22" s="216"/>
      <c r="G22" s="216"/>
      <c r="H22" s="216"/>
      <c r="I22" s="216"/>
      <c r="J22" s="216"/>
      <c r="K22" s="222">
        <v>1210963</v>
      </c>
      <c r="L22" s="223"/>
      <c r="M22" s="223"/>
      <c r="N22" s="223"/>
      <c r="O22" s="223"/>
      <c r="P22" s="224"/>
      <c r="Q22" s="222">
        <v>1220568</v>
      </c>
      <c r="R22" s="223"/>
      <c r="S22" s="223"/>
      <c r="T22" s="223"/>
      <c r="U22" s="223"/>
      <c r="V22" s="224"/>
      <c r="W22" s="222">
        <f t="shared" si="2"/>
        <v>2431531</v>
      </c>
      <c r="X22" s="223"/>
      <c r="Y22" s="223"/>
      <c r="Z22" s="223"/>
      <c r="AA22" s="223"/>
      <c r="AB22" s="224"/>
      <c r="AC22" s="188">
        <v>554301</v>
      </c>
      <c r="AD22" s="189"/>
      <c r="AE22" s="189"/>
      <c r="AF22" s="189"/>
      <c r="AG22" s="189"/>
      <c r="AH22" s="190"/>
      <c r="AI22" s="188">
        <v>540279</v>
      </c>
      <c r="AJ22" s="189"/>
      <c r="AK22" s="189"/>
      <c r="AL22" s="189"/>
      <c r="AM22" s="189"/>
      <c r="AN22" s="190"/>
      <c r="AO22" s="191">
        <f t="shared" si="3"/>
        <v>1094580</v>
      </c>
      <c r="AP22" s="191"/>
      <c r="AQ22" s="191"/>
      <c r="AR22" s="191"/>
      <c r="AS22" s="191"/>
      <c r="AT22" s="191"/>
      <c r="AU22" s="213">
        <f t="shared" si="4"/>
        <v>0.45773570290752069</v>
      </c>
      <c r="AV22" s="213"/>
      <c r="AW22" s="213"/>
      <c r="AX22" s="213"/>
      <c r="AY22" s="213"/>
      <c r="AZ22" s="210">
        <f>AI22/Q22*1</f>
        <v>0.44264555518414378</v>
      </c>
      <c r="BA22" s="211"/>
      <c r="BB22" s="211"/>
      <c r="BC22" s="211"/>
      <c r="BD22" s="214"/>
      <c r="BE22" s="210">
        <f t="shared" si="1"/>
        <v>0.45016082459980977</v>
      </c>
      <c r="BF22" s="211"/>
      <c r="BG22" s="211"/>
      <c r="BH22" s="211"/>
      <c r="BI22" s="212"/>
    </row>
    <row r="23" spans="1:108" ht="9.75" customHeight="1" x14ac:dyDescent="0.2">
      <c r="A23" s="6"/>
      <c r="B23" s="7"/>
      <c r="C23" s="7"/>
      <c r="D23" s="7"/>
      <c r="E23" s="7"/>
      <c r="F23" s="7"/>
      <c r="G23" s="7"/>
      <c r="H23" s="7"/>
      <c r="I23" s="7"/>
      <c r="J23" s="7"/>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9"/>
      <c r="AV23" s="9"/>
      <c r="AW23" s="9"/>
      <c r="AX23" s="9"/>
      <c r="AY23" s="9"/>
      <c r="AZ23" s="9"/>
      <c r="BA23" s="9"/>
      <c r="BB23" s="9"/>
      <c r="BC23" s="9"/>
      <c r="BD23" s="9"/>
      <c r="BE23" s="9"/>
      <c r="BF23" s="9"/>
      <c r="BG23" s="9"/>
      <c r="BH23" s="9"/>
      <c r="BI23" s="9"/>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row>
    <row r="24" spans="1:108" ht="9.75" customHeight="1" x14ac:dyDescent="0.2">
      <c r="A24" s="6"/>
      <c r="B24" s="7"/>
      <c r="C24" s="7"/>
      <c r="D24" s="7"/>
      <c r="E24" s="7"/>
      <c r="F24" s="7"/>
      <c r="G24" s="7"/>
      <c r="H24" s="7"/>
      <c r="I24" s="7"/>
      <c r="J24" s="7"/>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9"/>
      <c r="AV24" s="9"/>
      <c r="AW24" s="9"/>
      <c r="AX24" s="9"/>
      <c r="AY24" s="9"/>
      <c r="AZ24" s="9"/>
      <c r="BA24" s="9"/>
      <c r="BB24" s="9"/>
      <c r="BC24" s="9"/>
      <c r="BD24" s="9"/>
      <c r="BE24" s="9"/>
      <c r="BF24" s="9"/>
      <c r="BG24" s="9"/>
      <c r="BH24" s="9"/>
      <c r="BI24" s="9"/>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row>
    <row r="25" spans="1:108" ht="9.75" customHeight="1" x14ac:dyDescent="0.2">
      <c r="A25" s="6"/>
      <c r="B25" s="7"/>
      <c r="C25" s="7"/>
      <c r="D25" s="7"/>
      <c r="E25" s="7"/>
      <c r="F25" s="7"/>
      <c r="G25" s="7"/>
      <c r="H25" s="7"/>
      <c r="I25" s="7"/>
      <c r="J25" s="7"/>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9"/>
      <c r="AV25" s="9"/>
      <c r="AW25" s="9"/>
      <c r="AX25" s="9"/>
      <c r="AY25" s="9"/>
      <c r="AZ25" s="9"/>
      <c r="BA25" s="9"/>
      <c r="BB25" s="9"/>
      <c r="BC25" s="9"/>
      <c r="BD25" s="9"/>
      <c r="BE25" s="9"/>
      <c r="BF25" s="9"/>
      <c r="BG25" s="9"/>
      <c r="BH25" s="9"/>
      <c r="BI25" s="9"/>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row>
    <row r="26" spans="1:108" ht="10" customHeight="1" x14ac:dyDescent="0.2">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1:108" ht="22.5" customHeight="1" thickBot="1" x14ac:dyDescent="0.25">
      <c r="B27" s="146" t="s">
        <v>20</v>
      </c>
      <c r="C27" s="146"/>
      <c r="D27" s="146"/>
      <c r="E27" s="146"/>
      <c r="F27" s="146"/>
      <c r="G27" s="146"/>
      <c r="H27" s="146"/>
      <c r="I27" s="146"/>
      <c r="J27" s="146"/>
      <c r="K27" s="146"/>
      <c r="L27" s="146"/>
      <c r="M27" s="146"/>
      <c r="N27" s="146"/>
      <c r="O27" s="146"/>
      <c r="P27" s="146"/>
      <c r="Q27" s="146"/>
      <c r="R27" s="146"/>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1:108" ht="20.149999999999999" customHeight="1" x14ac:dyDescent="0.2">
      <c r="B28" s="226" t="s">
        <v>28</v>
      </c>
      <c r="C28" s="227"/>
      <c r="D28" s="227"/>
      <c r="E28" s="227"/>
      <c r="F28" s="227"/>
      <c r="G28" s="227"/>
      <c r="H28" s="227"/>
      <c r="I28" s="227"/>
      <c r="J28" s="227"/>
      <c r="K28" s="227"/>
      <c r="L28" s="227"/>
      <c r="M28" s="227"/>
      <c r="N28" s="227"/>
      <c r="O28" s="227"/>
      <c r="P28" s="227"/>
      <c r="Q28" s="246" t="s">
        <v>21</v>
      </c>
      <c r="R28" s="246"/>
      <c r="S28" s="246"/>
      <c r="T28" s="246" t="s">
        <v>22</v>
      </c>
      <c r="U28" s="246"/>
      <c r="V28" s="246"/>
      <c r="W28" s="239" t="s">
        <v>153</v>
      </c>
      <c r="X28" s="240"/>
      <c r="Y28" s="241"/>
      <c r="Z28" s="161" t="s">
        <v>23</v>
      </c>
      <c r="AA28" s="161"/>
      <c r="AB28" s="161"/>
      <c r="AC28" s="161"/>
      <c r="AD28" s="161"/>
      <c r="AE28" s="161"/>
      <c r="AF28" s="161"/>
      <c r="AG28" s="161"/>
      <c r="AH28" s="161"/>
      <c r="AI28" s="161"/>
      <c r="AJ28" s="194" t="s">
        <v>24</v>
      </c>
      <c r="AK28" s="195"/>
      <c r="AL28" s="195"/>
      <c r="AM28" s="195"/>
      <c r="AN28" s="195"/>
      <c r="AO28" s="195"/>
      <c r="AP28" s="195"/>
      <c r="AQ28" s="195"/>
      <c r="AR28" s="195"/>
      <c r="AS28" s="195"/>
      <c r="AT28" s="195"/>
      <c r="AU28" s="195"/>
      <c r="AV28" s="195"/>
      <c r="AW28" s="195"/>
      <c r="AX28" s="195"/>
      <c r="AY28" s="195"/>
      <c r="AZ28" s="195"/>
      <c r="BA28" s="195"/>
      <c r="BB28" s="195"/>
      <c r="BC28" s="195"/>
      <c r="BD28" s="195"/>
      <c r="BE28" s="196"/>
      <c r="BF28" s="233" t="s">
        <v>29</v>
      </c>
      <c r="BG28" s="234"/>
      <c r="BH28" s="234"/>
      <c r="BI28" s="235"/>
    </row>
    <row r="29" spans="1:108" ht="20.149999999999999" customHeight="1" x14ac:dyDescent="0.2">
      <c r="B29" s="228"/>
      <c r="C29" s="142"/>
      <c r="D29" s="142"/>
      <c r="E29" s="142"/>
      <c r="F29" s="142"/>
      <c r="G29" s="142"/>
      <c r="H29" s="142"/>
      <c r="I29" s="142"/>
      <c r="J29" s="142"/>
      <c r="K29" s="142"/>
      <c r="L29" s="142"/>
      <c r="M29" s="142"/>
      <c r="N29" s="142"/>
      <c r="O29" s="142"/>
      <c r="P29" s="142"/>
      <c r="Q29" s="164"/>
      <c r="R29" s="164"/>
      <c r="S29" s="164"/>
      <c r="T29" s="164"/>
      <c r="U29" s="164"/>
      <c r="V29" s="164"/>
      <c r="W29" s="242"/>
      <c r="X29" s="243"/>
      <c r="Y29" s="244"/>
      <c r="Z29" s="135"/>
      <c r="AA29" s="135"/>
      <c r="AB29" s="135"/>
      <c r="AC29" s="135"/>
      <c r="AD29" s="135"/>
      <c r="AE29" s="135"/>
      <c r="AF29" s="135"/>
      <c r="AG29" s="135"/>
      <c r="AH29" s="135"/>
      <c r="AI29" s="135"/>
      <c r="AJ29" s="139" t="s">
        <v>25</v>
      </c>
      <c r="AK29" s="140"/>
      <c r="AL29" s="140"/>
      <c r="AM29" s="140"/>
      <c r="AN29" s="140"/>
      <c r="AO29" s="140"/>
      <c r="AP29" s="140"/>
      <c r="AQ29" s="140"/>
      <c r="AR29" s="140"/>
      <c r="AS29" s="140"/>
      <c r="AT29" s="168"/>
      <c r="AU29" s="140" t="s">
        <v>32</v>
      </c>
      <c r="AV29" s="140"/>
      <c r="AW29" s="140"/>
      <c r="AX29" s="140"/>
      <c r="AY29" s="140"/>
      <c r="AZ29" s="140"/>
      <c r="BA29" s="140"/>
      <c r="BB29" s="140"/>
      <c r="BC29" s="140"/>
      <c r="BD29" s="140"/>
      <c r="BE29" s="168"/>
      <c r="BF29" s="236"/>
      <c r="BG29" s="237"/>
      <c r="BH29" s="237"/>
      <c r="BI29" s="238"/>
    </row>
    <row r="30" spans="1:108" ht="32.25" customHeight="1" x14ac:dyDescent="0.25">
      <c r="A30" s="2" ph="1"/>
      <c r="B30" s="134" t="s" ph="1">
        <v>175</v>
      </c>
      <c r="C30" s="135"/>
      <c r="D30" s="135"/>
      <c r="E30" s="135"/>
      <c r="F30" s="135"/>
      <c r="G30" s="135"/>
      <c r="H30" s="135"/>
      <c r="I30" s="135"/>
      <c r="J30" s="135"/>
      <c r="K30" s="135"/>
      <c r="L30" s="135"/>
      <c r="M30" s="135"/>
      <c r="N30" s="135"/>
      <c r="O30" s="135"/>
      <c r="P30" s="135"/>
      <c r="Q30" s="135" t="s">
        <v>26</v>
      </c>
      <c r="R30" s="135"/>
      <c r="S30" s="135"/>
      <c r="T30" s="135">
        <v>53</v>
      </c>
      <c r="U30" s="135"/>
      <c r="V30" s="135"/>
      <c r="W30" s="142" t="s">
        <v>156</v>
      </c>
      <c r="X30" s="135"/>
      <c r="Y30" s="135"/>
      <c r="Z30" s="225" t="s">
        <v>194</v>
      </c>
      <c r="AA30" s="225"/>
      <c r="AB30" s="225"/>
      <c r="AC30" s="225"/>
      <c r="AD30" s="225"/>
      <c r="AE30" s="225"/>
      <c r="AF30" s="225"/>
      <c r="AG30" s="225"/>
      <c r="AH30" s="225"/>
      <c r="AI30" s="225"/>
      <c r="AJ30" s="136">
        <v>4658</v>
      </c>
      <c r="AK30" s="137"/>
      <c r="AL30" s="137"/>
      <c r="AM30" s="137"/>
      <c r="AN30" s="137"/>
      <c r="AO30" s="137"/>
      <c r="AP30" s="137"/>
      <c r="AQ30" s="137"/>
      <c r="AR30" s="137"/>
      <c r="AS30" s="137"/>
      <c r="AT30" s="138"/>
      <c r="AU30" s="137">
        <v>58978</v>
      </c>
      <c r="AV30" s="137"/>
      <c r="AW30" s="137"/>
      <c r="AX30" s="137"/>
      <c r="AY30" s="137"/>
      <c r="AZ30" s="137"/>
      <c r="BA30" s="137"/>
      <c r="BB30" s="137"/>
      <c r="BC30" s="137"/>
      <c r="BD30" s="137"/>
      <c r="BE30" s="138"/>
      <c r="BF30" s="139" t="s">
        <v>155</v>
      </c>
      <c r="BG30" s="140"/>
      <c r="BH30" s="140"/>
      <c r="BI30" s="141"/>
    </row>
    <row r="31" spans="1:108" ht="32.25" customHeight="1" x14ac:dyDescent="0.25">
      <c r="A31" s="2" ph="1"/>
      <c r="B31" s="134" t="s" ph="1">
        <v>176</v>
      </c>
      <c r="C31" s="135"/>
      <c r="D31" s="135"/>
      <c r="E31" s="135"/>
      <c r="F31" s="135"/>
      <c r="G31" s="135"/>
      <c r="H31" s="135"/>
      <c r="I31" s="135"/>
      <c r="J31" s="135"/>
      <c r="K31" s="135"/>
      <c r="L31" s="135"/>
      <c r="M31" s="135"/>
      <c r="N31" s="135"/>
      <c r="O31" s="135"/>
      <c r="P31" s="135"/>
      <c r="Q31" s="135" t="s">
        <v>26</v>
      </c>
      <c r="R31" s="135"/>
      <c r="S31" s="135"/>
      <c r="T31" s="135">
        <v>70</v>
      </c>
      <c r="U31" s="135"/>
      <c r="V31" s="135"/>
      <c r="W31" s="142" t="s">
        <v>156</v>
      </c>
      <c r="X31" s="135"/>
      <c r="Y31" s="135"/>
      <c r="Z31" s="135" t="s">
        <v>177</v>
      </c>
      <c r="AA31" s="135"/>
      <c r="AB31" s="135"/>
      <c r="AC31" s="135"/>
      <c r="AD31" s="135"/>
      <c r="AE31" s="135"/>
      <c r="AF31" s="135"/>
      <c r="AG31" s="135"/>
      <c r="AH31" s="135"/>
      <c r="AI31" s="135"/>
      <c r="AJ31" s="136">
        <v>9283</v>
      </c>
      <c r="AK31" s="137"/>
      <c r="AL31" s="137"/>
      <c r="AM31" s="137"/>
      <c r="AN31" s="137"/>
      <c r="AO31" s="137"/>
      <c r="AP31" s="137"/>
      <c r="AQ31" s="137"/>
      <c r="AR31" s="137"/>
      <c r="AS31" s="137"/>
      <c r="AT31" s="138"/>
      <c r="AU31" s="137">
        <v>125542</v>
      </c>
      <c r="AV31" s="137"/>
      <c r="AW31" s="137"/>
      <c r="AX31" s="137"/>
      <c r="AY31" s="137"/>
      <c r="AZ31" s="137"/>
      <c r="BA31" s="137"/>
      <c r="BB31" s="137"/>
      <c r="BC31" s="137"/>
      <c r="BD31" s="137"/>
      <c r="BE31" s="138"/>
      <c r="BF31" s="139" t="s">
        <v>155</v>
      </c>
      <c r="BG31" s="140"/>
      <c r="BH31" s="140"/>
      <c r="BI31" s="141"/>
    </row>
    <row r="32" spans="1:108" ht="32.25" customHeight="1" x14ac:dyDescent="0.25">
      <c r="A32" s="2" ph="1"/>
      <c r="B32" s="134" t="s" ph="1">
        <v>178</v>
      </c>
      <c r="C32" s="135"/>
      <c r="D32" s="135"/>
      <c r="E32" s="135"/>
      <c r="F32" s="135"/>
      <c r="G32" s="135"/>
      <c r="H32" s="135"/>
      <c r="I32" s="135"/>
      <c r="J32" s="135"/>
      <c r="K32" s="135"/>
      <c r="L32" s="135"/>
      <c r="M32" s="135"/>
      <c r="N32" s="135"/>
      <c r="O32" s="135"/>
      <c r="P32" s="135"/>
      <c r="Q32" s="135" t="s">
        <v>26</v>
      </c>
      <c r="R32" s="135"/>
      <c r="S32" s="135"/>
      <c r="T32" s="135">
        <v>33</v>
      </c>
      <c r="U32" s="135"/>
      <c r="V32" s="135"/>
      <c r="W32" s="142" t="s">
        <v>156</v>
      </c>
      <c r="X32" s="135"/>
      <c r="Y32" s="135"/>
      <c r="Z32" s="135" t="s">
        <v>179</v>
      </c>
      <c r="AA32" s="135"/>
      <c r="AB32" s="135"/>
      <c r="AC32" s="135"/>
      <c r="AD32" s="135"/>
      <c r="AE32" s="135"/>
      <c r="AF32" s="135"/>
      <c r="AG32" s="135"/>
      <c r="AH32" s="135"/>
      <c r="AI32" s="135"/>
      <c r="AJ32" s="136">
        <v>21117</v>
      </c>
      <c r="AK32" s="137"/>
      <c r="AL32" s="137"/>
      <c r="AM32" s="137"/>
      <c r="AN32" s="137"/>
      <c r="AO32" s="137"/>
      <c r="AP32" s="137"/>
      <c r="AQ32" s="137"/>
      <c r="AR32" s="137"/>
      <c r="AS32" s="137"/>
      <c r="AT32" s="138"/>
      <c r="AU32" s="137">
        <v>237614</v>
      </c>
      <c r="AV32" s="137"/>
      <c r="AW32" s="137"/>
      <c r="AX32" s="137"/>
      <c r="AY32" s="137"/>
      <c r="AZ32" s="137"/>
      <c r="BA32" s="137"/>
      <c r="BB32" s="137"/>
      <c r="BC32" s="137"/>
      <c r="BD32" s="137"/>
      <c r="BE32" s="138"/>
      <c r="BF32" s="139" t="s">
        <v>154</v>
      </c>
      <c r="BG32" s="140"/>
      <c r="BH32" s="140"/>
      <c r="BI32" s="141"/>
    </row>
    <row r="33" spans="1:62" ht="32.25" customHeight="1" x14ac:dyDescent="0.25">
      <c r="A33" s="2" ph="1"/>
      <c r="B33" s="134" t="s" ph="1">
        <v>180</v>
      </c>
      <c r="C33" s="135"/>
      <c r="D33" s="135"/>
      <c r="E33" s="135"/>
      <c r="F33" s="135"/>
      <c r="G33" s="135"/>
      <c r="H33" s="135"/>
      <c r="I33" s="135"/>
      <c r="J33" s="135"/>
      <c r="K33" s="135"/>
      <c r="L33" s="135"/>
      <c r="M33" s="135"/>
      <c r="N33" s="135"/>
      <c r="O33" s="135"/>
      <c r="P33" s="135"/>
      <c r="Q33" s="135" t="s">
        <v>166</v>
      </c>
      <c r="R33" s="135"/>
      <c r="S33" s="135"/>
      <c r="T33" s="135">
        <v>69</v>
      </c>
      <c r="U33" s="135"/>
      <c r="V33" s="135"/>
      <c r="W33" s="135" t="s">
        <v>157</v>
      </c>
      <c r="X33" s="135"/>
      <c r="Y33" s="135"/>
      <c r="Z33" s="135" t="s">
        <v>158</v>
      </c>
      <c r="AA33" s="135"/>
      <c r="AB33" s="135"/>
      <c r="AC33" s="135"/>
      <c r="AD33" s="135"/>
      <c r="AE33" s="135"/>
      <c r="AF33" s="135"/>
      <c r="AG33" s="135"/>
      <c r="AH33" s="135"/>
      <c r="AI33" s="135"/>
      <c r="AJ33" s="136">
        <v>10398</v>
      </c>
      <c r="AK33" s="137"/>
      <c r="AL33" s="137"/>
      <c r="AM33" s="137"/>
      <c r="AN33" s="137"/>
      <c r="AO33" s="137"/>
      <c r="AP33" s="137"/>
      <c r="AQ33" s="137"/>
      <c r="AR33" s="137"/>
      <c r="AS33" s="137"/>
      <c r="AT33" s="138"/>
      <c r="AU33" s="137">
        <v>129151</v>
      </c>
      <c r="AV33" s="137"/>
      <c r="AW33" s="137"/>
      <c r="AX33" s="137"/>
      <c r="AY33" s="137"/>
      <c r="AZ33" s="137"/>
      <c r="BA33" s="137"/>
      <c r="BB33" s="137"/>
      <c r="BC33" s="137"/>
      <c r="BD33" s="137"/>
      <c r="BE33" s="138"/>
      <c r="BF33" s="139" t="s">
        <v>155</v>
      </c>
      <c r="BG33" s="140"/>
      <c r="BH33" s="140"/>
      <c r="BI33" s="141"/>
    </row>
    <row r="34" spans="1:62" ht="32.25" customHeight="1" thickBot="1" x14ac:dyDescent="0.3">
      <c r="A34" s="2" ph="1"/>
      <c r="B34" s="259" t="s" ph="1">
        <v>181</v>
      </c>
      <c r="C34" s="260"/>
      <c r="D34" s="260"/>
      <c r="E34" s="260"/>
      <c r="F34" s="260"/>
      <c r="G34" s="260"/>
      <c r="H34" s="260"/>
      <c r="I34" s="260"/>
      <c r="J34" s="260"/>
      <c r="K34" s="260"/>
      <c r="L34" s="260"/>
      <c r="M34" s="260"/>
      <c r="N34" s="260"/>
      <c r="O34" s="260"/>
      <c r="P34" s="260"/>
      <c r="Q34" s="260" t="s">
        <v>26</v>
      </c>
      <c r="R34" s="260"/>
      <c r="S34" s="260"/>
      <c r="T34" s="260">
        <v>56</v>
      </c>
      <c r="U34" s="260"/>
      <c r="V34" s="260"/>
      <c r="W34" s="260" t="s">
        <v>169</v>
      </c>
      <c r="X34" s="260"/>
      <c r="Y34" s="260"/>
      <c r="Z34" s="260" t="s">
        <v>182</v>
      </c>
      <c r="AA34" s="260"/>
      <c r="AB34" s="260"/>
      <c r="AC34" s="260"/>
      <c r="AD34" s="260"/>
      <c r="AE34" s="260"/>
      <c r="AF34" s="260"/>
      <c r="AG34" s="260"/>
      <c r="AH34" s="260"/>
      <c r="AI34" s="260"/>
      <c r="AJ34" s="261">
        <v>38051</v>
      </c>
      <c r="AK34" s="143"/>
      <c r="AL34" s="143"/>
      <c r="AM34" s="143"/>
      <c r="AN34" s="143"/>
      <c r="AO34" s="143"/>
      <c r="AP34" s="143"/>
      <c r="AQ34" s="143"/>
      <c r="AR34" s="143"/>
      <c r="AS34" s="143"/>
      <c r="AT34" s="144"/>
      <c r="AU34" s="143">
        <v>507260</v>
      </c>
      <c r="AV34" s="143"/>
      <c r="AW34" s="143"/>
      <c r="AX34" s="143"/>
      <c r="AY34" s="143"/>
      <c r="AZ34" s="143"/>
      <c r="BA34" s="143"/>
      <c r="BB34" s="143"/>
      <c r="BC34" s="143"/>
      <c r="BD34" s="143"/>
      <c r="BE34" s="144"/>
      <c r="BF34" s="256" t="s">
        <v>154</v>
      </c>
      <c r="BG34" s="257"/>
      <c r="BH34" s="257"/>
      <c r="BI34" s="258"/>
    </row>
    <row r="35" spans="1:62" ht="30" customHeight="1" thickTop="1" thickBot="1" x14ac:dyDescent="0.25">
      <c r="B35" s="253" t="s">
        <v>31</v>
      </c>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5"/>
      <c r="AJ35" s="251">
        <f>SUM(AJ30:AT34)</f>
        <v>83507</v>
      </c>
      <c r="AK35" s="251"/>
      <c r="AL35" s="251"/>
      <c r="AM35" s="251"/>
      <c r="AN35" s="251"/>
      <c r="AO35" s="251"/>
      <c r="AP35" s="251"/>
      <c r="AQ35" s="251"/>
      <c r="AR35" s="251"/>
      <c r="AS35" s="251"/>
      <c r="AT35" s="252"/>
      <c r="AU35" s="251">
        <f>SUM(AU30:AU34)</f>
        <v>1058545</v>
      </c>
      <c r="AV35" s="251"/>
      <c r="AW35" s="251"/>
      <c r="AX35" s="251"/>
      <c r="AY35" s="251"/>
      <c r="AZ35" s="251"/>
      <c r="BA35" s="251"/>
      <c r="BB35" s="251"/>
      <c r="BC35" s="251"/>
      <c r="BD35" s="251"/>
      <c r="BE35" s="252"/>
      <c r="BF35" s="248"/>
      <c r="BG35" s="249"/>
      <c r="BH35" s="249"/>
      <c r="BI35" s="250"/>
    </row>
    <row r="37" spans="1:62" ht="14" x14ac:dyDescent="0.2">
      <c r="A37" s="247"/>
      <c r="B37" s="247"/>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row>
    <row r="39" spans="1:62" ht="19.5" x14ac:dyDescent="0.2">
      <c r="A39" s="2" ph="1"/>
      <c r="B39" s="2" ph="1"/>
    </row>
    <row r="40" spans="1:62" ht="19.5" x14ac:dyDescent="0.2">
      <c r="A40" s="2" ph="1"/>
      <c r="B40" s="2" ph="1"/>
    </row>
    <row r="41" spans="1:62" ht="19.5" x14ac:dyDescent="0.2">
      <c r="A41" s="2" ph="1"/>
      <c r="B41" s="2" ph="1"/>
      <c r="C41" s="2" ph="1"/>
      <c r="D41" s="2" ph="1"/>
      <c r="E41" s="2" ph="1"/>
      <c r="F41" s="2" ph="1"/>
      <c r="G41" s="2" ph="1"/>
      <c r="H41" s="2" ph="1"/>
      <c r="I41" s="2" ph="1"/>
      <c r="J41" s="2" ph="1"/>
      <c r="K41" s="2" ph="1"/>
      <c r="L41" s="2" ph="1"/>
      <c r="M41" s="2" ph="1"/>
      <c r="N41" s="2" ph="1"/>
      <c r="O41" s="2" ph="1"/>
      <c r="P41" s="2" ph="1"/>
    </row>
    <row r="42" spans="1:62" ht="19.5" x14ac:dyDescent="0.2">
      <c r="A42" s="2" ph="1"/>
      <c r="B42" s="2" ph="1"/>
    </row>
    <row r="43" spans="1:62" ht="19.5" x14ac:dyDescent="0.2">
      <c r="A43" s="2" ph="1"/>
      <c r="B43" s="2" ph="1"/>
    </row>
  </sheetData>
  <mergeCells count="210">
    <mergeCell ref="AJ28:BE28"/>
    <mergeCell ref="AU29:BE29"/>
    <mergeCell ref="AO21:AT21"/>
    <mergeCell ref="Q28:S29"/>
    <mergeCell ref="T28:V29"/>
    <mergeCell ref="A37:BJ37"/>
    <mergeCell ref="BF35:BI35"/>
    <mergeCell ref="AU35:BE35"/>
    <mergeCell ref="AJ35:AT35"/>
    <mergeCell ref="B35:AI35"/>
    <mergeCell ref="BF34:BI34"/>
    <mergeCell ref="B34:P34"/>
    <mergeCell ref="Q34:S34"/>
    <mergeCell ref="T34:V34"/>
    <mergeCell ref="W34:Y34"/>
    <mergeCell ref="Z34:AI34"/>
    <mergeCell ref="AJ34:AT34"/>
    <mergeCell ref="BF30:BI30"/>
    <mergeCell ref="BF31:BI31"/>
    <mergeCell ref="AU30:BE30"/>
    <mergeCell ref="AU31:BE31"/>
    <mergeCell ref="AJ29:AT29"/>
    <mergeCell ref="AJ30:AT30"/>
    <mergeCell ref="AJ31:AT31"/>
    <mergeCell ref="B28:P29"/>
    <mergeCell ref="BE15:BI15"/>
    <mergeCell ref="BE16:BI16"/>
    <mergeCell ref="BE21:BI21"/>
    <mergeCell ref="W21:AB21"/>
    <mergeCell ref="W16:AB16"/>
    <mergeCell ref="W15:AB15"/>
    <mergeCell ref="AO15:AT15"/>
    <mergeCell ref="AO16:AT16"/>
    <mergeCell ref="BE17:BI17"/>
    <mergeCell ref="BF28:BI29"/>
    <mergeCell ref="Z28:AI29"/>
    <mergeCell ref="AI21:AN21"/>
    <mergeCell ref="Q21:V21"/>
    <mergeCell ref="W28:Y29"/>
    <mergeCell ref="W20:AB20"/>
    <mergeCell ref="AC20:AH20"/>
    <mergeCell ref="AI20:AN20"/>
    <mergeCell ref="AO20:AT20"/>
    <mergeCell ref="AU20:AY20"/>
    <mergeCell ref="Q18:V18"/>
    <mergeCell ref="W18:AB18"/>
    <mergeCell ref="BE18:BI18"/>
    <mergeCell ref="AC18:AH18"/>
    <mergeCell ref="Z31:AI31"/>
    <mergeCell ref="Z30:AI30"/>
    <mergeCell ref="B31:P31"/>
    <mergeCell ref="B30:P30"/>
    <mergeCell ref="Q30:S30"/>
    <mergeCell ref="Q31:S31"/>
    <mergeCell ref="W30:Y30"/>
    <mergeCell ref="W31:Y31"/>
    <mergeCell ref="T31:V31"/>
    <mergeCell ref="T30:V30"/>
    <mergeCell ref="AZ11:BD11"/>
    <mergeCell ref="AZ12:BD12"/>
    <mergeCell ref="AZ13:BD13"/>
    <mergeCell ref="AI18:AN18"/>
    <mergeCell ref="AO18:AT18"/>
    <mergeCell ref="AU18:AY18"/>
    <mergeCell ref="BE20:BI20"/>
    <mergeCell ref="BE19:BI19"/>
    <mergeCell ref="AI19:AN19"/>
    <mergeCell ref="AO19:AT19"/>
    <mergeCell ref="AU19:AY19"/>
    <mergeCell ref="AO14:AT14"/>
    <mergeCell ref="AU11:AY11"/>
    <mergeCell ref="BE22:BI22"/>
    <mergeCell ref="AU22:AY22"/>
    <mergeCell ref="B27:R27"/>
    <mergeCell ref="AZ22:BD22"/>
    <mergeCell ref="B22:J22"/>
    <mergeCell ref="BE12:BI12"/>
    <mergeCell ref="BE13:BI13"/>
    <mergeCell ref="K19:P19"/>
    <mergeCell ref="Q19:V19"/>
    <mergeCell ref="W19:AB19"/>
    <mergeCell ref="AC19:AH19"/>
    <mergeCell ref="Q20:V20"/>
    <mergeCell ref="AU12:AY12"/>
    <mergeCell ref="B21:J21"/>
    <mergeCell ref="AZ21:BD21"/>
    <mergeCell ref="AC17:AH17"/>
    <mergeCell ref="AI17:AN17"/>
    <mergeCell ref="AZ19:BD19"/>
    <mergeCell ref="AZ17:BD17"/>
    <mergeCell ref="AZ18:BD18"/>
    <mergeCell ref="AZ20:BD20"/>
    <mergeCell ref="K22:P22"/>
    <mergeCell ref="Q22:V22"/>
    <mergeCell ref="W22:AB22"/>
    <mergeCell ref="B14:J14"/>
    <mergeCell ref="B13:J13"/>
    <mergeCell ref="K21:P21"/>
    <mergeCell ref="K16:P16"/>
    <mergeCell ref="K15:P15"/>
    <mergeCell ref="K14:P14"/>
    <mergeCell ref="K17:P17"/>
    <mergeCell ref="K20:P20"/>
    <mergeCell ref="K11:P11"/>
    <mergeCell ref="K18:P18"/>
    <mergeCell ref="B12:J12"/>
    <mergeCell ref="B17:J17"/>
    <mergeCell ref="B20:J20"/>
    <mergeCell ref="B19:J19"/>
    <mergeCell ref="B16:J16"/>
    <mergeCell ref="K13:P13"/>
    <mergeCell ref="K12:P12"/>
    <mergeCell ref="AL2:AS2"/>
    <mergeCell ref="AT3:BA3"/>
    <mergeCell ref="AT2:BA2"/>
    <mergeCell ref="AT5:BA5"/>
    <mergeCell ref="AL6:AS6"/>
    <mergeCell ref="BB2:BI2"/>
    <mergeCell ref="BB3:BI3"/>
    <mergeCell ref="AT4:BA4"/>
    <mergeCell ref="AZ14:BD14"/>
    <mergeCell ref="BE14:BI14"/>
    <mergeCell ref="AC10:AT10"/>
    <mergeCell ref="AU13:AY13"/>
    <mergeCell ref="AU10:BI10"/>
    <mergeCell ref="BE11:BI11"/>
    <mergeCell ref="AC12:AH12"/>
    <mergeCell ref="AC13:AH13"/>
    <mergeCell ref="AI11:AN11"/>
    <mergeCell ref="AI12:AN12"/>
    <mergeCell ref="AI13:AN13"/>
    <mergeCell ref="AO11:AT11"/>
    <mergeCell ref="AO12:AT12"/>
    <mergeCell ref="AC14:AH14"/>
    <mergeCell ref="AU14:AY14"/>
    <mergeCell ref="AC11:AH11"/>
    <mergeCell ref="AC22:AH22"/>
    <mergeCell ref="AI22:AN22"/>
    <mergeCell ref="AO22:AT22"/>
    <mergeCell ref="AU21:AY21"/>
    <mergeCell ref="AC21:AH21"/>
    <mergeCell ref="Q17:V17"/>
    <mergeCell ref="W17:AB17"/>
    <mergeCell ref="AL4:AS4"/>
    <mergeCell ref="AL5:AS5"/>
    <mergeCell ref="K10:AB10"/>
    <mergeCell ref="Q14:V14"/>
    <mergeCell ref="W13:AB13"/>
    <mergeCell ref="W12:AB12"/>
    <mergeCell ref="BB5:BI5"/>
    <mergeCell ref="BB6:BI6"/>
    <mergeCell ref="B18:J18"/>
    <mergeCell ref="AO17:AT17"/>
    <mergeCell ref="AU17:AY17"/>
    <mergeCell ref="AZ15:BD15"/>
    <mergeCell ref="AZ16:BD16"/>
    <mergeCell ref="AI14:AN14"/>
    <mergeCell ref="AU16:AY16"/>
    <mergeCell ref="Q11:V11"/>
    <mergeCell ref="Q12:V12"/>
    <mergeCell ref="Q13:V13"/>
    <mergeCell ref="W14:AB14"/>
    <mergeCell ref="AC16:AH16"/>
    <mergeCell ref="AI16:AN16"/>
    <mergeCell ref="Q15:V15"/>
    <mergeCell ref="Q16:V16"/>
    <mergeCell ref="W11:AB11"/>
    <mergeCell ref="AU15:AY15"/>
    <mergeCell ref="AC15:AH15"/>
    <mergeCell ref="AI15:AN15"/>
    <mergeCell ref="AO13:AT13"/>
    <mergeCell ref="B10:J11"/>
    <mergeCell ref="B15:J15"/>
    <mergeCell ref="AU34:BE34"/>
    <mergeCell ref="BF33:BI33"/>
    <mergeCell ref="W33:Y33"/>
    <mergeCell ref="AU33:BE33"/>
    <mergeCell ref="B1:BI1"/>
    <mergeCell ref="B9:AN9"/>
    <mergeCell ref="B6:K6"/>
    <mergeCell ref="L2:Y2"/>
    <mergeCell ref="L3:Y3"/>
    <mergeCell ref="L4:Y4"/>
    <mergeCell ref="Z2:AK2"/>
    <mergeCell ref="L5:Y5"/>
    <mergeCell ref="L6:Y6"/>
    <mergeCell ref="B2:K2"/>
    <mergeCell ref="B3:K3"/>
    <mergeCell ref="Z5:AK5"/>
    <mergeCell ref="Z6:AK6"/>
    <mergeCell ref="Z4:AK4"/>
    <mergeCell ref="Z3:AK3"/>
    <mergeCell ref="AL3:AS3"/>
    <mergeCell ref="BB4:BI4"/>
    <mergeCell ref="AT6:BA6"/>
    <mergeCell ref="B4:K4"/>
    <mergeCell ref="B5:K5"/>
    <mergeCell ref="B33:P33"/>
    <mergeCell ref="Q33:S33"/>
    <mergeCell ref="T33:V33"/>
    <mergeCell ref="Z33:AI33"/>
    <mergeCell ref="AJ33:AT33"/>
    <mergeCell ref="AU32:BE32"/>
    <mergeCell ref="BF32:BI32"/>
    <mergeCell ref="T32:V32"/>
    <mergeCell ref="W32:Y32"/>
    <mergeCell ref="B32:P32"/>
    <mergeCell ref="Q32:S32"/>
    <mergeCell ref="Z32:AI32"/>
    <mergeCell ref="AJ32:AT32"/>
  </mergeCells>
  <phoneticPr fontId="2" type="Hiragana" alignment="distributed"/>
  <pageMargins left="0.2" right="0.19" top="0.31" bottom="0.2" header="0.2" footer="0.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H35"/>
  <sheetViews>
    <sheetView zoomScaleNormal="100" zoomScaleSheetLayoutView="100" workbookViewId="0">
      <selection sqref="A1:XFD1048576"/>
    </sheetView>
  </sheetViews>
  <sheetFormatPr defaultColWidth="1.6328125" defaultRowHeight="13" x14ac:dyDescent="0.2"/>
  <cols>
    <col min="1" max="26" width="1.6328125" style="2" customWidth="1"/>
    <col min="27" max="28" width="1.7265625" style="2" customWidth="1"/>
    <col min="29" max="16384" width="1.6328125" style="2"/>
  </cols>
  <sheetData>
    <row r="1" spans="1:112" ht="10" customHeight="1" x14ac:dyDescent="0.2">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5"/>
      <c r="AM1" s="5"/>
      <c r="AN1" s="5"/>
      <c r="AO1" s="5"/>
      <c r="AP1" s="5"/>
      <c r="AQ1" s="5"/>
      <c r="AR1" s="5"/>
      <c r="AS1" s="5"/>
      <c r="AT1" s="5"/>
      <c r="AU1" s="5"/>
      <c r="AV1" s="5"/>
      <c r="AW1" s="5"/>
      <c r="AX1" s="5"/>
      <c r="AY1" s="5"/>
      <c r="AZ1" s="5"/>
      <c r="BA1" s="5"/>
      <c r="BB1" s="5"/>
      <c r="BC1" s="5"/>
      <c r="BD1" s="5"/>
      <c r="BE1" s="5"/>
      <c r="BF1" s="5"/>
      <c r="BG1" s="5"/>
      <c r="BH1" s="5"/>
      <c r="BI1" s="5"/>
      <c r="BJ1" s="3"/>
      <c r="BK1" s="3"/>
      <c r="BL1" s="3"/>
      <c r="BM1" s="3"/>
      <c r="BN1" s="3"/>
      <c r="BO1" s="3"/>
      <c r="BP1" s="3"/>
      <c r="BQ1" s="3"/>
      <c r="BR1" s="3"/>
      <c r="BS1" s="3"/>
    </row>
    <row r="2" spans="1:112" ht="10" customHeight="1" x14ac:dyDescent="0.2">
      <c r="B2" s="266" t="s">
        <v>171</v>
      </c>
      <c r="C2" s="266"/>
      <c r="D2" s="266"/>
      <c r="E2" s="266"/>
      <c r="F2" s="266"/>
      <c r="G2" s="266"/>
      <c r="H2" s="266"/>
      <c r="I2" s="266"/>
      <c r="J2" s="266"/>
      <c r="K2" s="266"/>
      <c r="L2" s="266"/>
      <c r="M2" s="266"/>
      <c r="N2" s="266"/>
      <c r="O2" s="266"/>
      <c r="P2" s="266"/>
      <c r="Q2" s="266"/>
      <c r="R2" s="4"/>
      <c r="S2" s="4"/>
      <c r="T2" s="4"/>
      <c r="U2" s="4"/>
      <c r="V2" s="4"/>
      <c r="W2" s="4"/>
      <c r="X2" s="4"/>
      <c r="Y2" s="4"/>
      <c r="Z2" s="4"/>
      <c r="AA2" s="4"/>
      <c r="AB2" s="4"/>
      <c r="AC2" s="4"/>
      <c r="AD2" s="4"/>
      <c r="AE2" s="4"/>
      <c r="AF2" s="4"/>
      <c r="AG2" s="4"/>
      <c r="AH2" s="4"/>
      <c r="AI2" s="4"/>
      <c r="AJ2" s="4"/>
      <c r="AK2" s="4"/>
      <c r="AL2" s="5"/>
      <c r="AM2" s="5"/>
      <c r="AN2" s="5"/>
      <c r="AO2" s="5"/>
      <c r="AP2" s="5"/>
      <c r="AQ2" s="5"/>
      <c r="AR2" s="5"/>
      <c r="AS2" s="5"/>
      <c r="AT2" s="5"/>
      <c r="AU2" s="5"/>
      <c r="AV2" s="5"/>
      <c r="AW2" s="5"/>
      <c r="AX2" s="5"/>
      <c r="AY2" s="5"/>
      <c r="AZ2" s="5"/>
      <c r="BA2" s="5"/>
      <c r="BB2" s="5"/>
      <c r="BC2" s="5"/>
      <c r="BD2" s="5"/>
      <c r="BE2" s="5"/>
      <c r="BF2" s="5"/>
      <c r="BG2" s="5"/>
      <c r="BH2" s="5"/>
      <c r="BI2" s="5"/>
      <c r="BJ2" s="3"/>
      <c r="BK2" s="3"/>
      <c r="BL2" s="3"/>
      <c r="BM2" s="3"/>
      <c r="BN2" s="3"/>
      <c r="BO2" s="3"/>
      <c r="BP2" s="3"/>
      <c r="BQ2" s="3"/>
      <c r="BR2" s="3"/>
      <c r="BS2" s="3"/>
    </row>
    <row r="3" spans="1:112" ht="10" customHeight="1" x14ac:dyDescent="0.2">
      <c r="B3" s="266"/>
      <c r="C3" s="266"/>
      <c r="D3" s="266"/>
      <c r="E3" s="266"/>
      <c r="F3" s="266"/>
      <c r="G3" s="266"/>
      <c r="H3" s="266"/>
      <c r="I3" s="266"/>
      <c r="J3" s="266"/>
      <c r="K3" s="266"/>
      <c r="L3" s="266"/>
      <c r="M3" s="266"/>
      <c r="N3" s="266"/>
      <c r="O3" s="266"/>
      <c r="P3" s="266"/>
      <c r="Q3" s="266"/>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112" ht="22.5" customHeight="1" thickBot="1" x14ac:dyDescent="0.25">
      <c r="B4" s="146" t="s">
        <v>173</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3"/>
      <c r="BK4" s="3"/>
      <c r="BL4" s="3"/>
      <c r="BM4" s="3"/>
      <c r="BN4" s="3"/>
      <c r="BO4" s="3"/>
      <c r="BP4" s="3"/>
      <c r="BQ4" s="3"/>
      <c r="BR4" s="3"/>
      <c r="BS4" s="3"/>
    </row>
    <row r="5" spans="1:112" ht="20.149999999999999" customHeight="1" x14ac:dyDescent="0.2">
      <c r="B5" s="183" t="s">
        <v>27</v>
      </c>
      <c r="C5" s="184"/>
      <c r="D5" s="184"/>
      <c r="E5" s="184"/>
      <c r="F5" s="184"/>
      <c r="G5" s="184"/>
      <c r="H5" s="184"/>
      <c r="I5" s="184"/>
      <c r="J5" s="184"/>
      <c r="K5" s="194" t="s">
        <v>17</v>
      </c>
      <c r="L5" s="195"/>
      <c r="M5" s="195"/>
      <c r="N5" s="195"/>
      <c r="O5" s="195"/>
      <c r="P5" s="195"/>
      <c r="Q5" s="195"/>
      <c r="R5" s="195"/>
      <c r="S5" s="195"/>
      <c r="T5" s="195"/>
      <c r="U5" s="195"/>
      <c r="V5" s="195"/>
      <c r="W5" s="195"/>
      <c r="X5" s="195"/>
      <c r="Y5" s="195"/>
      <c r="Z5" s="195"/>
      <c r="AA5" s="195"/>
      <c r="AB5" s="196"/>
      <c r="AC5" s="199" t="s">
        <v>18</v>
      </c>
      <c r="AD5" s="200"/>
      <c r="AE5" s="200"/>
      <c r="AF5" s="200"/>
      <c r="AG5" s="200"/>
      <c r="AH5" s="200"/>
      <c r="AI5" s="200"/>
      <c r="AJ5" s="200"/>
      <c r="AK5" s="200"/>
      <c r="AL5" s="200"/>
      <c r="AM5" s="200"/>
      <c r="AN5" s="200"/>
      <c r="AO5" s="200"/>
      <c r="AP5" s="200"/>
      <c r="AQ5" s="200"/>
      <c r="AR5" s="200"/>
      <c r="AS5" s="200"/>
      <c r="AT5" s="201"/>
      <c r="AU5" s="199" t="s">
        <v>19</v>
      </c>
      <c r="AV5" s="200"/>
      <c r="AW5" s="200"/>
      <c r="AX5" s="200"/>
      <c r="AY5" s="200"/>
      <c r="AZ5" s="200"/>
      <c r="BA5" s="200"/>
      <c r="BB5" s="200"/>
      <c r="BC5" s="200"/>
      <c r="BD5" s="200"/>
      <c r="BE5" s="200"/>
      <c r="BF5" s="200"/>
      <c r="BG5" s="200"/>
      <c r="BH5" s="200"/>
      <c r="BI5" s="202"/>
    </row>
    <row r="6" spans="1:112" ht="20.149999999999999" customHeight="1" x14ac:dyDescent="0.2">
      <c r="B6" s="185"/>
      <c r="C6" s="186"/>
      <c r="D6" s="186"/>
      <c r="E6" s="186"/>
      <c r="F6" s="186"/>
      <c r="G6" s="186"/>
      <c r="H6" s="186"/>
      <c r="I6" s="186"/>
      <c r="J6" s="186"/>
      <c r="K6" s="209" t="s">
        <v>7</v>
      </c>
      <c r="L6" s="170"/>
      <c r="M6" s="170"/>
      <c r="N6" s="170"/>
      <c r="O6" s="170"/>
      <c r="P6" s="163"/>
      <c r="Q6" s="164" t="s">
        <v>8</v>
      </c>
      <c r="R6" s="164"/>
      <c r="S6" s="164"/>
      <c r="T6" s="164"/>
      <c r="U6" s="164"/>
      <c r="V6" s="164"/>
      <c r="W6" s="164" t="s">
        <v>9</v>
      </c>
      <c r="X6" s="164"/>
      <c r="Y6" s="164"/>
      <c r="Z6" s="164"/>
      <c r="AA6" s="164"/>
      <c r="AB6" s="164"/>
      <c r="AC6" s="164" t="s">
        <v>7</v>
      </c>
      <c r="AD6" s="164"/>
      <c r="AE6" s="164"/>
      <c r="AF6" s="164"/>
      <c r="AG6" s="164"/>
      <c r="AH6" s="164"/>
      <c r="AI6" s="164" t="s">
        <v>8</v>
      </c>
      <c r="AJ6" s="164"/>
      <c r="AK6" s="164"/>
      <c r="AL6" s="164"/>
      <c r="AM6" s="164"/>
      <c r="AN6" s="164"/>
      <c r="AO6" s="164" t="s">
        <v>9</v>
      </c>
      <c r="AP6" s="164"/>
      <c r="AQ6" s="164"/>
      <c r="AR6" s="164"/>
      <c r="AS6" s="164"/>
      <c r="AT6" s="164"/>
      <c r="AU6" s="164" t="s">
        <v>7</v>
      </c>
      <c r="AV6" s="164"/>
      <c r="AW6" s="164"/>
      <c r="AX6" s="164"/>
      <c r="AY6" s="164"/>
      <c r="AZ6" s="164" t="s">
        <v>8</v>
      </c>
      <c r="BA6" s="164"/>
      <c r="BB6" s="164"/>
      <c r="BC6" s="164"/>
      <c r="BD6" s="164"/>
      <c r="BE6" s="203" t="s">
        <v>9</v>
      </c>
      <c r="BF6" s="204"/>
      <c r="BG6" s="204"/>
      <c r="BH6" s="204"/>
      <c r="BI6" s="205"/>
    </row>
    <row r="7" spans="1:112" ht="20.149999999999999" customHeight="1" x14ac:dyDescent="0.2">
      <c r="B7" s="187" t="s">
        <v>10</v>
      </c>
      <c r="C7" s="164"/>
      <c r="D7" s="164"/>
      <c r="E7" s="164"/>
      <c r="F7" s="164"/>
      <c r="G7" s="164"/>
      <c r="H7" s="164"/>
      <c r="I7" s="164"/>
      <c r="J7" s="164"/>
      <c r="K7" s="291">
        <v>7670</v>
      </c>
      <c r="L7" s="292"/>
      <c r="M7" s="292"/>
      <c r="N7" s="292"/>
      <c r="O7" s="292"/>
      <c r="P7" s="293"/>
      <c r="Q7" s="291">
        <v>7882</v>
      </c>
      <c r="R7" s="292"/>
      <c r="S7" s="292"/>
      <c r="T7" s="292"/>
      <c r="U7" s="292"/>
      <c r="V7" s="293"/>
      <c r="W7" s="291">
        <f>SUM(K7:V7)</f>
        <v>15552</v>
      </c>
      <c r="X7" s="292"/>
      <c r="Y7" s="292"/>
      <c r="Z7" s="292"/>
      <c r="AA7" s="292"/>
      <c r="AB7" s="293"/>
      <c r="AC7" s="294">
        <v>3555</v>
      </c>
      <c r="AD7" s="294"/>
      <c r="AE7" s="294"/>
      <c r="AF7" s="294"/>
      <c r="AG7" s="294"/>
      <c r="AH7" s="294"/>
      <c r="AI7" s="294">
        <v>3417</v>
      </c>
      <c r="AJ7" s="294"/>
      <c r="AK7" s="294"/>
      <c r="AL7" s="294"/>
      <c r="AM7" s="294"/>
      <c r="AN7" s="294"/>
      <c r="AO7" s="294">
        <f>SUM(AC7:AN7)</f>
        <v>6972</v>
      </c>
      <c r="AP7" s="294"/>
      <c r="AQ7" s="294"/>
      <c r="AR7" s="294"/>
      <c r="AS7" s="294"/>
      <c r="AT7" s="294"/>
      <c r="AU7" s="286">
        <f>AC7/K7*1</f>
        <v>0.46349413298565839</v>
      </c>
      <c r="AV7" s="286"/>
      <c r="AW7" s="286"/>
      <c r="AX7" s="286"/>
      <c r="AY7" s="286"/>
      <c r="AZ7" s="287">
        <f t="shared" ref="AZ7:AZ14" si="0">AI7/Q7</f>
        <v>0.43351941131692462</v>
      </c>
      <c r="BA7" s="288"/>
      <c r="BB7" s="288"/>
      <c r="BC7" s="288"/>
      <c r="BD7" s="289"/>
      <c r="BE7" s="287">
        <f t="shared" ref="BE7:BE15" si="1">AO7/W7</f>
        <v>0.44830246913580246</v>
      </c>
      <c r="BF7" s="288"/>
      <c r="BG7" s="288"/>
      <c r="BH7" s="288"/>
      <c r="BI7" s="290"/>
    </row>
    <row r="8" spans="1:112" ht="20.149999999999999" customHeight="1" x14ac:dyDescent="0.2">
      <c r="B8" s="187" t="s">
        <v>11</v>
      </c>
      <c r="C8" s="164"/>
      <c r="D8" s="164"/>
      <c r="E8" s="164"/>
      <c r="F8" s="164"/>
      <c r="G8" s="164"/>
      <c r="H8" s="164"/>
      <c r="I8" s="164"/>
      <c r="J8" s="164"/>
      <c r="K8" s="291">
        <v>7879</v>
      </c>
      <c r="L8" s="292"/>
      <c r="M8" s="292"/>
      <c r="N8" s="292"/>
      <c r="O8" s="292"/>
      <c r="P8" s="293"/>
      <c r="Q8" s="291">
        <v>7955</v>
      </c>
      <c r="R8" s="292"/>
      <c r="S8" s="292"/>
      <c r="T8" s="292"/>
      <c r="U8" s="292"/>
      <c r="V8" s="293"/>
      <c r="W8" s="291">
        <f t="shared" ref="W8:W15" si="2">SUM(K8:V8)</f>
        <v>15834</v>
      </c>
      <c r="X8" s="292"/>
      <c r="Y8" s="292"/>
      <c r="Z8" s="292"/>
      <c r="AA8" s="292"/>
      <c r="AB8" s="293"/>
      <c r="AC8" s="291">
        <v>3365</v>
      </c>
      <c r="AD8" s="292"/>
      <c r="AE8" s="292"/>
      <c r="AF8" s="292"/>
      <c r="AG8" s="292"/>
      <c r="AH8" s="293"/>
      <c r="AI8" s="294">
        <v>3257</v>
      </c>
      <c r="AJ8" s="294"/>
      <c r="AK8" s="294"/>
      <c r="AL8" s="294"/>
      <c r="AM8" s="294"/>
      <c r="AN8" s="294"/>
      <c r="AO8" s="294">
        <f t="shared" ref="AO8:AO15" si="3">SUM(AC8:AN8)</f>
        <v>6622</v>
      </c>
      <c r="AP8" s="294"/>
      <c r="AQ8" s="294"/>
      <c r="AR8" s="294"/>
      <c r="AS8" s="294"/>
      <c r="AT8" s="294"/>
      <c r="AU8" s="286">
        <f t="shared" ref="AU8:AU15" si="4">AC8/K8*1</f>
        <v>0.42708465541312352</v>
      </c>
      <c r="AV8" s="286"/>
      <c r="AW8" s="286"/>
      <c r="AX8" s="286"/>
      <c r="AY8" s="286"/>
      <c r="AZ8" s="287">
        <f t="shared" si="0"/>
        <v>0.40942803268384664</v>
      </c>
      <c r="BA8" s="288"/>
      <c r="BB8" s="288"/>
      <c r="BC8" s="288"/>
      <c r="BD8" s="289"/>
      <c r="BE8" s="287">
        <f t="shared" si="1"/>
        <v>0.41821396993810789</v>
      </c>
      <c r="BF8" s="288"/>
      <c r="BG8" s="288"/>
      <c r="BH8" s="288"/>
      <c r="BI8" s="290"/>
    </row>
    <row r="9" spans="1:112" ht="20.149999999999999" customHeight="1" x14ac:dyDescent="0.2">
      <c r="B9" s="187" t="s">
        <v>12</v>
      </c>
      <c r="C9" s="164"/>
      <c r="D9" s="164"/>
      <c r="E9" s="164"/>
      <c r="F9" s="164"/>
      <c r="G9" s="164"/>
      <c r="H9" s="164"/>
      <c r="I9" s="164"/>
      <c r="J9" s="164"/>
      <c r="K9" s="291">
        <v>7707</v>
      </c>
      <c r="L9" s="292"/>
      <c r="M9" s="292"/>
      <c r="N9" s="292"/>
      <c r="O9" s="292"/>
      <c r="P9" s="293"/>
      <c r="Q9" s="291">
        <v>7748</v>
      </c>
      <c r="R9" s="292"/>
      <c r="S9" s="292"/>
      <c r="T9" s="292"/>
      <c r="U9" s="292"/>
      <c r="V9" s="293"/>
      <c r="W9" s="291">
        <f t="shared" si="2"/>
        <v>15455</v>
      </c>
      <c r="X9" s="292"/>
      <c r="Y9" s="292"/>
      <c r="Z9" s="292"/>
      <c r="AA9" s="292"/>
      <c r="AB9" s="293"/>
      <c r="AC9" s="291">
        <v>3117</v>
      </c>
      <c r="AD9" s="292"/>
      <c r="AE9" s="292"/>
      <c r="AF9" s="292"/>
      <c r="AG9" s="292"/>
      <c r="AH9" s="293"/>
      <c r="AI9" s="294">
        <v>2947</v>
      </c>
      <c r="AJ9" s="294"/>
      <c r="AK9" s="294"/>
      <c r="AL9" s="294"/>
      <c r="AM9" s="294"/>
      <c r="AN9" s="294"/>
      <c r="AO9" s="294">
        <f t="shared" si="3"/>
        <v>6064</v>
      </c>
      <c r="AP9" s="294"/>
      <c r="AQ9" s="294"/>
      <c r="AR9" s="294"/>
      <c r="AS9" s="294"/>
      <c r="AT9" s="294"/>
      <c r="AU9" s="286">
        <f t="shared" si="4"/>
        <v>0.40443752432853253</v>
      </c>
      <c r="AV9" s="286"/>
      <c r="AW9" s="286"/>
      <c r="AX9" s="286"/>
      <c r="AY9" s="286"/>
      <c r="AZ9" s="287">
        <f t="shared" si="0"/>
        <v>0.38035622096024779</v>
      </c>
      <c r="BA9" s="288"/>
      <c r="BB9" s="288"/>
      <c r="BC9" s="288"/>
      <c r="BD9" s="289"/>
      <c r="BE9" s="287">
        <f t="shared" si="1"/>
        <v>0.39236493044322224</v>
      </c>
      <c r="BF9" s="288"/>
      <c r="BG9" s="288"/>
      <c r="BH9" s="288"/>
      <c r="BI9" s="290"/>
    </row>
    <row r="10" spans="1:112" ht="20.149999999999999" customHeight="1" x14ac:dyDescent="0.2">
      <c r="B10" s="187" t="s">
        <v>13</v>
      </c>
      <c r="C10" s="164"/>
      <c r="D10" s="164"/>
      <c r="E10" s="164"/>
      <c r="F10" s="164"/>
      <c r="G10" s="164"/>
      <c r="H10" s="164"/>
      <c r="I10" s="164"/>
      <c r="J10" s="164"/>
      <c r="K10" s="291">
        <v>38962</v>
      </c>
      <c r="L10" s="292"/>
      <c r="M10" s="292"/>
      <c r="N10" s="292"/>
      <c r="O10" s="292"/>
      <c r="P10" s="293"/>
      <c r="Q10" s="291">
        <v>37403</v>
      </c>
      <c r="R10" s="292"/>
      <c r="S10" s="292"/>
      <c r="T10" s="292"/>
      <c r="U10" s="292"/>
      <c r="V10" s="293"/>
      <c r="W10" s="291">
        <f t="shared" si="2"/>
        <v>76365</v>
      </c>
      <c r="X10" s="292"/>
      <c r="Y10" s="292"/>
      <c r="Z10" s="292"/>
      <c r="AA10" s="292"/>
      <c r="AB10" s="293"/>
      <c r="AC10" s="291">
        <v>18720</v>
      </c>
      <c r="AD10" s="292"/>
      <c r="AE10" s="292"/>
      <c r="AF10" s="292"/>
      <c r="AG10" s="292"/>
      <c r="AH10" s="293"/>
      <c r="AI10" s="294">
        <v>17570</v>
      </c>
      <c r="AJ10" s="294"/>
      <c r="AK10" s="294"/>
      <c r="AL10" s="294"/>
      <c r="AM10" s="294"/>
      <c r="AN10" s="294"/>
      <c r="AO10" s="294">
        <f t="shared" si="3"/>
        <v>36290</v>
      </c>
      <c r="AP10" s="294"/>
      <c r="AQ10" s="294"/>
      <c r="AR10" s="294"/>
      <c r="AS10" s="294"/>
      <c r="AT10" s="294"/>
      <c r="AU10" s="286">
        <f t="shared" si="4"/>
        <v>0.48046814845233815</v>
      </c>
      <c r="AV10" s="286"/>
      <c r="AW10" s="286"/>
      <c r="AX10" s="286"/>
      <c r="AY10" s="286"/>
      <c r="AZ10" s="287">
        <f t="shared" si="0"/>
        <v>0.46974841590246774</v>
      </c>
      <c r="BA10" s="288"/>
      <c r="BB10" s="288"/>
      <c r="BC10" s="288"/>
      <c r="BD10" s="289"/>
      <c r="BE10" s="287">
        <f t="shared" si="1"/>
        <v>0.47521770444575395</v>
      </c>
      <c r="BF10" s="288"/>
      <c r="BG10" s="288"/>
      <c r="BH10" s="288"/>
      <c r="BI10" s="290"/>
    </row>
    <row r="11" spans="1:112" ht="20.149999999999999" customHeight="1" x14ac:dyDescent="0.2">
      <c r="B11" s="187" t="s">
        <v>14</v>
      </c>
      <c r="C11" s="164"/>
      <c r="D11" s="164"/>
      <c r="E11" s="164"/>
      <c r="F11" s="164"/>
      <c r="G11" s="164"/>
      <c r="H11" s="164"/>
      <c r="I11" s="164"/>
      <c r="J11" s="164"/>
      <c r="K11" s="291">
        <v>20113</v>
      </c>
      <c r="L11" s="292"/>
      <c r="M11" s="292"/>
      <c r="N11" s="292"/>
      <c r="O11" s="292"/>
      <c r="P11" s="293"/>
      <c r="Q11" s="291">
        <v>19359</v>
      </c>
      <c r="R11" s="292"/>
      <c r="S11" s="292"/>
      <c r="T11" s="292"/>
      <c r="U11" s="292"/>
      <c r="V11" s="293"/>
      <c r="W11" s="291">
        <f t="shared" si="2"/>
        <v>39472</v>
      </c>
      <c r="X11" s="292"/>
      <c r="Y11" s="292"/>
      <c r="Z11" s="292"/>
      <c r="AA11" s="292"/>
      <c r="AB11" s="293"/>
      <c r="AC11" s="291">
        <v>10668</v>
      </c>
      <c r="AD11" s="292"/>
      <c r="AE11" s="292"/>
      <c r="AF11" s="292"/>
      <c r="AG11" s="292"/>
      <c r="AH11" s="293"/>
      <c r="AI11" s="294">
        <v>10087</v>
      </c>
      <c r="AJ11" s="294"/>
      <c r="AK11" s="294"/>
      <c r="AL11" s="294"/>
      <c r="AM11" s="294"/>
      <c r="AN11" s="294"/>
      <c r="AO11" s="294">
        <f t="shared" si="3"/>
        <v>20755</v>
      </c>
      <c r="AP11" s="294"/>
      <c r="AQ11" s="294"/>
      <c r="AR11" s="294"/>
      <c r="AS11" s="294"/>
      <c r="AT11" s="294"/>
      <c r="AU11" s="286">
        <f t="shared" si="4"/>
        <v>0.53040322179684785</v>
      </c>
      <c r="AV11" s="286"/>
      <c r="AW11" s="286"/>
      <c r="AX11" s="286"/>
      <c r="AY11" s="286"/>
      <c r="AZ11" s="287">
        <f t="shared" si="0"/>
        <v>0.52104964099385298</v>
      </c>
      <c r="BA11" s="288"/>
      <c r="BB11" s="288"/>
      <c r="BC11" s="288"/>
      <c r="BD11" s="289"/>
      <c r="BE11" s="287">
        <f t="shared" si="1"/>
        <v>0.52581576813944064</v>
      </c>
      <c r="BF11" s="288"/>
      <c r="BG11" s="288"/>
      <c r="BH11" s="288"/>
      <c r="BI11" s="290"/>
    </row>
    <row r="12" spans="1:112" ht="20.149999999999999" customHeight="1" x14ac:dyDescent="0.2">
      <c r="B12" s="175" t="s">
        <v>135</v>
      </c>
      <c r="C12" s="170"/>
      <c r="D12" s="170"/>
      <c r="E12" s="170"/>
      <c r="F12" s="170"/>
      <c r="G12" s="170"/>
      <c r="H12" s="170"/>
      <c r="I12" s="170"/>
      <c r="J12" s="163"/>
      <c r="K12" s="291">
        <v>10048</v>
      </c>
      <c r="L12" s="292"/>
      <c r="M12" s="292"/>
      <c r="N12" s="292"/>
      <c r="O12" s="292"/>
      <c r="P12" s="293"/>
      <c r="Q12" s="291">
        <v>10279</v>
      </c>
      <c r="R12" s="292"/>
      <c r="S12" s="292"/>
      <c r="T12" s="292"/>
      <c r="U12" s="292"/>
      <c r="V12" s="293"/>
      <c r="W12" s="291">
        <f>SUM(K12:V12)</f>
        <v>20327</v>
      </c>
      <c r="X12" s="292"/>
      <c r="Y12" s="292"/>
      <c r="Z12" s="292"/>
      <c r="AA12" s="292"/>
      <c r="AB12" s="293"/>
      <c r="AC12" s="294">
        <v>4862</v>
      </c>
      <c r="AD12" s="294"/>
      <c r="AE12" s="294"/>
      <c r="AF12" s="294"/>
      <c r="AG12" s="294"/>
      <c r="AH12" s="294"/>
      <c r="AI12" s="294">
        <v>4791</v>
      </c>
      <c r="AJ12" s="294"/>
      <c r="AK12" s="294"/>
      <c r="AL12" s="294"/>
      <c r="AM12" s="294"/>
      <c r="AN12" s="294"/>
      <c r="AO12" s="294">
        <f>SUM(AC12:AN12)</f>
        <v>9653</v>
      </c>
      <c r="AP12" s="294"/>
      <c r="AQ12" s="294"/>
      <c r="AR12" s="294"/>
      <c r="AS12" s="294"/>
      <c r="AT12" s="294"/>
      <c r="AU12" s="286">
        <f>AC12/K12*1</f>
        <v>0.48387738853503187</v>
      </c>
      <c r="AV12" s="286"/>
      <c r="AW12" s="286"/>
      <c r="AX12" s="286"/>
      <c r="AY12" s="286"/>
      <c r="AZ12" s="287">
        <f>AI12/Q12</f>
        <v>0.46609592372798908</v>
      </c>
      <c r="BA12" s="288"/>
      <c r="BB12" s="288"/>
      <c r="BC12" s="288"/>
      <c r="BD12" s="289"/>
      <c r="BE12" s="287">
        <f>AO12/W12</f>
        <v>0.47488562011118218</v>
      </c>
      <c r="BF12" s="288"/>
      <c r="BG12" s="288"/>
      <c r="BH12" s="288"/>
      <c r="BI12" s="290"/>
    </row>
    <row r="13" spans="1:112" ht="20.149999999999999" customHeight="1" x14ac:dyDescent="0.2">
      <c r="B13" s="175" t="s">
        <v>159</v>
      </c>
      <c r="C13" s="170"/>
      <c r="D13" s="170"/>
      <c r="E13" s="170"/>
      <c r="F13" s="170"/>
      <c r="G13" s="170"/>
      <c r="H13" s="170"/>
      <c r="I13" s="170"/>
      <c r="J13" s="163"/>
      <c r="K13" s="291">
        <v>135</v>
      </c>
      <c r="L13" s="292"/>
      <c r="M13" s="292"/>
      <c r="N13" s="292"/>
      <c r="O13" s="292"/>
      <c r="P13" s="293"/>
      <c r="Q13" s="291">
        <v>147</v>
      </c>
      <c r="R13" s="292"/>
      <c r="S13" s="292"/>
      <c r="T13" s="292"/>
      <c r="U13" s="292"/>
      <c r="V13" s="293"/>
      <c r="W13" s="291">
        <f>K13+Q13</f>
        <v>282</v>
      </c>
      <c r="X13" s="292"/>
      <c r="Y13" s="292"/>
      <c r="Z13" s="292"/>
      <c r="AA13" s="292"/>
      <c r="AB13" s="293"/>
      <c r="AC13" s="291">
        <v>32</v>
      </c>
      <c r="AD13" s="292"/>
      <c r="AE13" s="292"/>
      <c r="AF13" s="292"/>
      <c r="AG13" s="292"/>
      <c r="AH13" s="293"/>
      <c r="AI13" s="291">
        <v>28</v>
      </c>
      <c r="AJ13" s="292"/>
      <c r="AK13" s="292"/>
      <c r="AL13" s="292"/>
      <c r="AM13" s="292"/>
      <c r="AN13" s="293"/>
      <c r="AO13" s="294">
        <f>SUM(AC13:AN13)</f>
        <v>60</v>
      </c>
      <c r="AP13" s="294"/>
      <c r="AQ13" s="294"/>
      <c r="AR13" s="294"/>
      <c r="AS13" s="294"/>
      <c r="AT13" s="294"/>
      <c r="AU13" s="286">
        <f>AC13/K13*1</f>
        <v>0.23703703703703705</v>
      </c>
      <c r="AV13" s="286"/>
      <c r="AW13" s="286"/>
      <c r="AX13" s="286"/>
      <c r="AY13" s="286"/>
      <c r="AZ13" s="287">
        <f>AI13/Q13</f>
        <v>0.19047619047619047</v>
      </c>
      <c r="BA13" s="288"/>
      <c r="BB13" s="288"/>
      <c r="BC13" s="288"/>
      <c r="BD13" s="289"/>
      <c r="BE13" s="287">
        <f>AO13/W13</f>
        <v>0.21276595744680851</v>
      </c>
      <c r="BF13" s="288"/>
      <c r="BG13" s="288"/>
      <c r="BH13" s="288"/>
      <c r="BI13" s="290"/>
    </row>
    <row r="14" spans="1:112" ht="20.149999999999999" customHeight="1" thickBot="1" x14ac:dyDescent="0.25">
      <c r="B14" s="217" t="s">
        <v>15</v>
      </c>
      <c r="C14" s="218"/>
      <c r="D14" s="218"/>
      <c r="E14" s="218"/>
      <c r="F14" s="218"/>
      <c r="G14" s="218"/>
      <c r="H14" s="218"/>
      <c r="I14" s="218"/>
      <c r="J14" s="218"/>
      <c r="K14" s="279">
        <f>SUM(K7:P13)</f>
        <v>92514</v>
      </c>
      <c r="L14" s="280"/>
      <c r="M14" s="280"/>
      <c r="N14" s="280"/>
      <c r="O14" s="280"/>
      <c r="P14" s="281"/>
      <c r="Q14" s="282">
        <f>SUM(Q7:V13)</f>
        <v>90773</v>
      </c>
      <c r="R14" s="282"/>
      <c r="S14" s="282"/>
      <c r="T14" s="282"/>
      <c r="U14" s="282"/>
      <c r="V14" s="282"/>
      <c r="W14" s="283">
        <f>SUM(K14:V14)</f>
        <v>183287</v>
      </c>
      <c r="X14" s="284"/>
      <c r="Y14" s="284"/>
      <c r="Z14" s="284"/>
      <c r="AA14" s="284"/>
      <c r="AB14" s="285"/>
      <c r="AC14" s="282">
        <f>SUM(AC7:AH13)</f>
        <v>44319</v>
      </c>
      <c r="AD14" s="282"/>
      <c r="AE14" s="282"/>
      <c r="AF14" s="282"/>
      <c r="AG14" s="282"/>
      <c r="AH14" s="282"/>
      <c r="AI14" s="282">
        <f>SUM(AI7:AN13)</f>
        <v>42097</v>
      </c>
      <c r="AJ14" s="282"/>
      <c r="AK14" s="282"/>
      <c r="AL14" s="282"/>
      <c r="AM14" s="282"/>
      <c r="AN14" s="282"/>
      <c r="AO14" s="297">
        <f t="shared" si="3"/>
        <v>86416</v>
      </c>
      <c r="AP14" s="297"/>
      <c r="AQ14" s="297"/>
      <c r="AR14" s="297"/>
      <c r="AS14" s="297"/>
      <c r="AT14" s="297"/>
      <c r="AU14" s="267">
        <f t="shared" si="4"/>
        <v>0.47905181918412348</v>
      </c>
      <c r="AV14" s="267"/>
      <c r="AW14" s="267"/>
      <c r="AX14" s="267"/>
      <c r="AY14" s="267"/>
      <c r="AZ14" s="268">
        <f t="shared" si="0"/>
        <v>0.46376125059213641</v>
      </c>
      <c r="BA14" s="269"/>
      <c r="BB14" s="269"/>
      <c r="BC14" s="269"/>
      <c r="BD14" s="270"/>
      <c r="BE14" s="268">
        <f t="shared" si="1"/>
        <v>0.47147915564115295</v>
      </c>
      <c r="BF14" s="269"/>
      <c r="BG14" s="269"/>
      <c r="BH14" s="269"/>
      <c r="BI14" s="271"/>
    </row>
    <row r="15" spans="1:112" ht="20.149999999999999" customHeight="1" thickTop="1" thickBot="1" x14ac:dyDescent="0.25">
      <c r="B15" s="215" t="s">
        <v>16</v>
      </c>
      <c r="C15" s="216"/>
      <c r="D15" s="216"/>
      <c r="E15" s="216"/>
      <c r="F15" s="216"/>
      <c r="G15" s="216"/>
      <c r="H15" s="216"/>
      <c r="I15" s="216"/>
      <c r="J15" s="216"/>
      <c r="K15" s="272">
        <v>1210963</v>
      </c>
      <c r="L15" s="273"/>
      <c r="M15" s="273"/>
      <c r="N15" s="273"/>
      <c r="O15" s="273"/>
      <c r="P15" s="274"/>
      <c r="Q15" s="272">
        <v>1220568</v>
      </c>
      <c r="R15" s="273"/>
      <c r="S15" s="273"/>
      <c r="T15" s="273"/>
      <c r="U15" s="273"/>
      <c r="V15" s="274"/>
      <c r="W15" s="272">
        <f t="shared" si="2"/>
        <v>2431531</v>
      </c>
      <c r="X15" s="273"/>
      <c r="Y15" s="273"/>
      <c r="Z15" s="273"/>
      <c r="AA15" s="273"/>
      <c r="AB15" s="274"/>
      <c r="AC15" s="272">
        <v>554301</v>
      </c>
      <c r="AD15" s="273"/>
      <c r="AE15" s="273"/>
      <c r="AF15" s="273"/>
      <c r="AG15" s="273"/>
      <c r="AH15" s="274"/>
      <c r="AI15" s="272">
        <v>540279</v>
      </c>
      <c r="AJ15" s="273"/>
      <c r="AK15" s="273"/>
      <c r="AL15" s="273"/>
      <c r="AM15" s="273"/>
      <c r="AN15" s="274"/>
      <c r="AO15" s="272">
        <f t="shared" si="3"/>
        <v>1094580</v>
      </c>
      <c r="AP15" s="273"/>
      <c r="AQ15" s="273"/>
      <c r="AR15" s="273"/>
      <c r="AS15" s="273"/>
      <c r="AT15" s="274"/>
      <c r="AU15" s="263">
        <f t="shared" si="4"/>
        <v>0.45773570290752069</v>
      </c>
      <c r="AV15" s="264"/>
      <c r="AW15" s="264"/>
      <c r="AX15" s="264"/>
      <c r="AY15" s="295"/>
      <c r="AZ15" s="263">
        <f>AI15/Q15*1</f>
        <v>0.44264555518414378</v>
      </c>
      <c r="BA15" s="264"/>
      <c r="BB15" s="264"/>
      <c r="BC15" s="264"/>
      <c r="BD15" s="295"/>
      <c r="BE15" s="263">
        <f t="shared" si="1"/>
        <v>0.45016082459980977</v>
      </c>
      <c r="BF15" s="264"/>
      <c r="BG15" s="264"/>
      <c r="BH15" s="264"/>
      <c r="BI15" s="265"/>
    </row>
    <row r="16" spans="1:112" ht="9.75" customHeight="1" x14ac:dyDescent="0.2">
      <c r="A16" s="6"/>
      <c r="B16" s="7"/>
      <c r="C16" s="7"/>
      <c r="D16" s="7"/>
      <c r="E16" s="7"/>
      <c r="F16" s="7"/>
      <c r="G16" s="7"/>
      <c r="H16" s="7"/>
      <c r="I16" s="7"/>
      <c r="J16" s="7"/>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9"/>
      <c r="AV16" s="9"/>
      <c r="AW16" s="9"/>
      <c r="AX16" s="9"/>
      <c r="AY16" s="9"/>
      <c r="AZ16" s="9"/>
      <c r="BA16" s="9"/>
      <c r="BB16" s="9"/>
      <c r="BC16" s="9"/>
      <c r="BD16" s="9"/>
      <c r="BE16" s="9"/>
      <c r="BF16" s="9"/>
      <c r="BG16" s="9"/>
      <c r="BH16" s="9"/>
      <c r="BI16" s="9"/>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row>
    <row r="17" spans="1:112" ht="10" customHeight="1" x14ac:dyDescent="0.2">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4"/>
      <c r="AG17" s="4"/>
      <c r="AH17" s="4"/>
      <c r="AI17" s="4"/>
      <c r="AJ17" s="4"/>
      <c r="AK17" s="4"/>
      <c r="AL17" s="5"/>
      <c r="AM17" s="5"/>
      <c r="AN17" s="5"/>
      <c r="AO17" s="5"/>
      <c r="AP17" s="5"/>
      <c r="AQ17" s="5"/>
      <c r="AR17" s="5"/>
      <c r="AS17" s="5"/>
      <c r="AT17" s="5"/>
      <c r="AU17" s="5"/>
      <c r="AV17" s="5"/>
      <c r="AW17" s="5"/>
      <c r="AX17" s="5"/>
      <c r="AY17" s="5"/>
      <c r="AZ17" s="5"/>
      <c r="BA17" s="5"/>
      <c r="BB17" s="5"/>
      <c r="BC17" s="5"/>
      <c r="BD17" s="5"/>
      <c r="BE17" s="5"/>
      <c r="BF17" s="5"/>
      <c r="BG17" s="5"/>
      <c r="BH17" s="5"/>
      <c r="BI17" s="5"/>
      <c r="BJ17" s="3"/>
      <c r="BK17" s="3"/>
      <c r="BL17" s="3"/>
      <c r="BM17" s="3"/>
      <c r="BN17" s="3"/>
      <c r="BO17" s="3"/>
      <c r="BP17" s="3"/>
      <c r="BQ17" s="3"/>
      <c r="BR17" s="3"/>
      <c r="BS17" s="3"/>
    </row>
    <row r="18" spans="1:112" ht="10" customHeight="1" x14ac:dyDescent="0.2">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112" ht="9.75" customHeight="1" x14ac:dyDescent="0.2">
      <c r="A19" s="6"/>
      <c r="B19" s="7"/>
      <c r="C19" s="7"/>
      <c r="D19" s="7"/>
      <c r="E19" s="7"/>
      <c r="F19" s="7"/>
      <c r="G19" s="7"/>
      <c r="H19" s="7"/>
      <c r="I19" s="7"/>
      <c r="J19" s="7"/>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9"/>
      <c r="AV19" s="9"/>
      <c r="AW19" s="9"/>
      <c r="AX19" s="9"/>
      <c r="AY19" s="9"/>
      <c r="AZ19" s="9"/>
      <c r="BA19" s="9"/>
      <c r="BB19" s="9"/>
      <c r="BC19" s="9"/>
      <c r="BD19" s="9"/>
      <c r="BE19" s="9"/>
      <c r="BF19" s="9"/>
      <c r="BG19" s="9"/>
      <c r="BH19" s="9"/>
      <c r="BI19" s="9"/>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row>
    <row r="20" spans="1:112" ht="10" customHeight="1" x14ac:dyDescent="0.2">
      <c r="B20" s="266" t="s">
        <v>172</v>
      </c>
      <c r="C20" s="266"/>
      <c r="D20" s="266"/>
      <c r="E20" s="266"/>
      <c r="F20" s="266"/>
      <c r="G20" s="266"/>
      <c r="H20" s="266"/>
      <c r="I20" s="266"/>
      <c r="J20" s="266"/>
      <c r="K20" s="266"/>
      <c r="L20" s="266"/>
      <c r="M20" s="266"/>
      <c r="N20" s="266"/>
      <c r="O20" s="266"/>
      <c r="P20" s="266"/>
      <c r="Q20" s="266"/>
      <c r="R20" s="4"/>
      <c r="S20" s="4"/>
      <c r="T20" s="4"/>
      <c r="U20" s="4"/>
      <c r="V20" s="4"/>
      <c r="W20" s="4"/>
      <c r="X20" s="4"/>
      <c r="Y20" s="4"/>
      <c r="Z20" s="4"/>
      <c r="AA20" s="4"/>
      <c r="AB20" s="4"/>
      <c r="AC20" s="4"/>
      <c r="AD20" s="4"/>
      <c r="AE20" s="4"/>
      <c r="AF20" s="4"/>
      <c r="AG20" s="4"/>
      <c r="AH20" s="4"/>
      <c r="AI20" s="4"/>
      <c r="AJ20" s="4"/>
      <c r="AK20" s="4"/>
      <c r="AL20" s="5"/>
      <c r="AM20" s="5"/>
      <c r="AN20" s="5"/>
      <c r="AO20" s="5"/>
      <c r="AP20" s="5"/>
      <c r="AQ20" s="5"/>
      <c r="AR20" s="5"/>
      <c r="AS20" s="5"/>
      <c r="AT20" s="5"/>
      <c r="AU20" s="5"/>
      <c r="AV20" s="5"/>
      <c r="AW20" s="5"/>
      <c r="AX20" s="5"/>
      <c r="AY20" s="5"/>
      <c r="AZ20" s="5"/>
      <c r="BA20" s="5"/>
      <c r="BB20" s="5"/>
      <c r="BC20" s="5"/>
      <c r="BD20" s="5"/>
      <c r="BE20" s="5"/>
      <c r="BF20" s="5"/>
      <c r="BG20" s="5"/>
      <c r="BH20" s="5"/>
      <c r="BI20" s="5"/>
      <c r="BJ20" s="3"/>
      <c r="BK20" s="3"/>
      <c r="BL20" s="3"/>
      <c r="BM20" s="3"/>
      <c r="BN20" s="3"/>
      <c r="BO20" s="3"/>
      <c r="BP20" s="3"/>
      <c r="BQ20" s="3"/>
      <c r="BR20" s="3"/>
      <c r="BS20" s="3"/>
    </row>
    <row r="21" spans="1:112" ht="10" customHeight="1" x14ac:dyDescent="0.2">
      <c r="B21" s="266"/>
      <c r="C21" s="266"/>
      <c r="D21" s="266"/>
      <c r="E21" s="266"/>
      <c r="F21" s="266"/>
      <c r="G21" s="266"/>
      <c r="H21" s="266"/>
      <c r="I21" s="266"/>
      <c r="J21" s="266"/>
      <c r="K21" s="266"/>
      <c r="L21" s="266"/>
      <c r="M21" s="266"/>
      <c r="N21" s="266"/>
      <c r="O21" s="266"/>
      <c r="P21" s="266"/>
      <c r="Q21" s="266"/>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112" ht="22.5" customHeight="1" thickBot="1" x14ac:dyDescent="0.25">
      <c r="A22" s="6"/>
      <c r="B22" s="146" t="s">
        <v>173</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3"/>
      <c r="BK22" s="3"/>
      <c r="BL22" s="3"/>
      <c r="BM22" s="3"/>
      <c r="BN22" s="3"/>
      <c r="BO22" s="3"/>
      <c r="BP22" s="3"/>
      <c r="BQ22" s="3"/>
      <c r="BR22" s="3"/>
      <c r="BS22" s="3"/>
    </row>
    <row r="23" spans="1:112" ht="20.149999999999999" customHeight="1" x14ac:dyDescent="0.2">
      <c r="A23" s="6"/>
      <c r="B23" s="183" t="s">
        <v>27</v>
      </c>
      <c r="C23" s="184"/>
      <c r="D23" s="184"/>
      <c r="E23" s="184"/>
      <c r="F23" s="184"/>
      <c r="G23" s="184"/>
      <c r="H23" s="184"/>
      <c r="I23" s="184"/>
      <c r="J23" s="184"/>
      <c r="K23" s="194" t="s">
        <v>17</v>
      </c>
      <c r="L23" s="195"/>
      <c r="M23" s="195"/>
      <c r="N23" s="195"/>
      <c r="O23" s="195"/>
      <c r="P23" s="195"/>
      <c r="Q23" s="195"/>
      <c r="R23" s="195"/>
      <c r="S23" s="195"/>
      <c r="T23" s="195"/>
      <c r="U23" s="195"/>
      <c r="V23" s="195"/>
      <c r="W23" s="195"/>
      <c r="X23" s="195"/>
      <c r="Y23" s="195"/>
      <c r="Z23" s="195"/>
      <c r="AA23" s="195"/>
      <c r="AB23" s="196"/>
      <c r="AC23" s="199" t="s">
        <v>18</v>
      </c>
      <c r="AD23" s="200"/>
      <c r="AE23" s="200"/>
      <c r="AF23" s="200"/>
      <c r="AG23" s="200"/>
      <c r="AH23" s="200"/>
      <c r="AI23" s="200"/>
      <c r="AJ23" s="200"/>
      <c r="AK23" s="200"/>
      <c r="AL23" s="200"/>
      <c r="AM23" s="200"/>
      <c r="AN23" s="200"/>
      <c r="AO23" s="200"/>
      <c r="AP23" s="200"/>
      <c r="AQ23" s="200"/>
      <c r="AR23" s="200"/>
      <c r="AS23" s="200"/>
      <c r="AT23" s="201"/>
      <c r="AU23" s="199" t="s">
        <v>19</v>
      </c>
      <c r="AV23" s="200"/>
      <c r="AW23" s="200"/>
      <c r="AX23" s="200"/>
      <c r="AY23" s="200"/>
      <c r="AZ23" s="200"/>
      <c r="BA23" s="200"/>
      <c r="BB23" s="200"/>
      <c r="BC23" s="200"/>
      <c r="BD23" s="200"/>
      <c r="BE23" s="200"/>
      <c r="BF23" s="200"/>
      <c r="BG23" s="200"/>
      <c r="BH23" s="200"/>
      <c r="BI23" s="202"/>
    </row>
    <row r="24" spans="1:112" ht="20.149999999999999" customHeight="1" x14ac:dyDescent="0.2">
      <c r="A24" s="6"/>
      <c r="B24" s="185"/>
      <c r="C24" s="186"/>
      <c r="D24" s="186"/>
      <c r="E24" s="186"/>
      <c r="F24" s="186"/>
      <c r="G24" s="186"/>
      <c r="H24" s="186"/>
      <c r="I24" s="186"/>
      <c r="J24" s="186"/>
      <c r="K24" s="209" t="s">
        <v>7</v>
      </c>
      <c r="L24" s="170"/>
      <c r="M24" s="170"/>
      <c r="N24" s="170"/>
      <c r="O24" s="170"/>
      <c r="P24" s="163"/>
      <c r="Q24" s="164" t="s">
        <v>8</v>
      </c>
      <c r="R24" s="164"/>
      <c r="S24" s="164"/>
      <c r="T24" s="164"/>
      <c r="U24" s="164"/>
      <c r="V24" s="164"/>
      <c r="W24" s="164" t="s">
        <v>9</v>
      </c>
      <c r="X24" s="164"/>
      <c r="Y24" s="164"/>
      <c r="Z24" s="164"/>
      <c r="AA24" s="164"/>
      <c r="AB24" s="164"/>
      <c r="AC24" s="164" t="s">
        <v>7</v>
      </c>
      <c r="AD24" s="164"/>
      <c r="AE24" s="164"/>
      <c r="AF24" s="164"/>
      <c r="AG24" s="164"/>
      <c r="AH24" s="164"/>
      <c r="AI24" s="164" t="s">
        <v>8</v>
      </c>
      <c r="AJ24" s="164"/>
      <c r="AK24" s="164"/>
      <c r="AL24" s="164"/>
      <c r="AM24" s="164"/>
      <c r="AN24" s="164"/>
      <c r="AO24" s="164" t="s">
        <v>9</v>
      </c>
      <c r="AP24" s="164"/>
      <c r="AQ24" s="164"/>
      <c r="AR24" s="164"/>
      <c r="AS24" s="164"/>
      <c r="AT24" s="164"/>
      <c r="AU24" s="164" t="s">
        <v>7</v>
      </c>
      <c r="AV24" s="164"/>
      <c r="AW24" s="164"/>
      <c r="AX24" s="164"/>
      <c r="AY24" s="164"/>
      <c r="AZ24" s="164" t="s">
        <v>8</v>
      </c>
      <c r="BA24" s="164"/>
      <c r="BB24" s="164"/>
      <c r="BC24" s="164"/>
      <c r="BD24" s="164"/>
      <c r="BE24" s="203" t="s">
        <v>9</v>
      </c>
      <c r="BF24" s="204"/>
      <c r="BG24" s="204"/>
      <c r="BH24" s="204"/>
      <c r="BI24" s="205"/>
    </row>
    <row r="25" spans="1:112" ht="20.149999999999999" customHeight="1" x14ac:dyDescent="0.2">
      <c r="A25" s="6"/>
      <c r="B25" s="187" t="s">
        <v>10</v>
      </c>
      <c r="C25" s="164"/>
      <c r="D25" s="164"/>
      <c r="E25" s="164"/>
      <c r="F25" s="164"/>
      <c r="G25" s="164"/>
      <c r="H25" s="164"/>
      <c r="I25" s="164"/>
      <c r="J25" s="164"/>
      <c r="K25" s="291">
        <v>7670</v>
      </c>
      <c r="L25" s="292"/>
      <c r="M25" s="292"/>
      <c r="N25" s="292"/>
      <c r="O25" s="292"/>
      <c r="P25" s="293"/>
      <c r="Q25" s="291">
        <v>7882</v>
      </c>
      <c r="R25" s="292"/>
      <c r="S25" s="292"/>
      <c r="T25" s="292"/>
      <c r="U25" s="292"/>
      <c r="V25" s="293"/>
      <c r="W25" s="291">
        <f t="shared" ref="W25:W31" si="5">SUM(K25:V25)</f>
        <v>15552</v>
      </c>
      <c r="X25" s="292"/>
      <c r="Y25" s="292"/>
      <c r="Z25" s="292"/>
      <c r="AA25" s="292"/>
      <c r="AB25" s="293"/>
      <c r="AC25" s="294">
        <v>3555</v>
      </c>
      <c r="AD25" s="294"/>
      <c r="AE25" s="294"/>
      <c r="AF25" s="294"/>
      <c r="AG25" s="294"/>
      <c r="AH25" s="294"/>
      <c r="AI25" s="294">
        <v>3417</v>
      </c>
      <c r="AJ25" s="294"/>
      <c r="AK25" s="294"/>
      <c r="AL25" s="294"/>
      <c r="AM25" s="294"/>
      <c r="AN25" s="294"/>
      <c r="AO25" s="294">
        <f>SUM(AC25:AN25)</f>
        <v>6972</v>
      </c>
      <c r="AP25" s="294"/>
      <c r="AQ25" s="294"/>
      <c r="AR25" s="294"/>
      <c r="AS25" s="294"/>
      <c r="AT25" s="294"/>
      <c r="AU25" s="286">
        <f>AC25/K25</f>
        <v>0.46349413298565839</v>
      </c>
      <c r="AV25" s="286"/>
      <c r="AW25" s="286"/>
      <c r="AX25" s="286"/>
      <c r="AY25" s="286"/>
      <c r="AZ25" s="287">
        <f>AI25/Q25</f>
        <v>0.43351941131692462</v>
      </c>
      <c r="BA25" s="288"/>
      <c r="BB25" s="288"/>
      <c r="BC25" s="288"/>
      <c r="BD25" s="289"/>
      <c r="BE25" s="287">
        <f>AO25/W25</f>
        <v>0.44830246913580246</v>
      </c>
      <c r="BF25" s="288"/>
      <c r="BG25" s="288"/>
      <c r="BH25" s="288"/>
      <c r="BI25" s="290"/>
    </row>
    <row r="26" spans="1:112" ht="20.149999999999999" customHeight="1" x14ac:dyDescent="0.2">
      <c r="A26" s="6"/>
      <c r="B26" s="187" t="s">
        <v>11</v>
      </c>
      <c r="C26" s="164"/>
      <c r="D26" s="164"/>
      <c r="E26" s="164"/>
      <c r="F26" s="164"/>
      <c r="G26" s="164"/>
      <c r="H26" s="164"/>
      <c r="I26" s="164"/>
      <c r="J26" s="164"/>
      <c r="K26" s="291">
        <v>7879</v>
      </c>
      <c r="L26" s="292"/>
      <c r="M26" s="292"/>
      <c r="N26" s="292"/>
      <c r="O26" s="292"/>
      <c r="P26" s="293"/>
      <c r="Q26" s="291">
        <v>7955</v>
      </c>
      <c r="R26" s="292"/>
      <c r="S26" s="292"/>
      <c r="T26" s="292"/>
      <c r="U26" s="292"/>
      <c r="V26" s="293"/>
      <c r="W26" s="291">
        <f t="shared" si="5"/>
        <v>15834</v>
      </c>
      <c r="X26" s="292"/>
      <c r="Y26" s="292"/>
      <c r="Z26" s="292"/>
      <c r="AA26" s="292"/>
      <c r="AB26" s="293"/>
      <c r="AC26" s="294">
        <v>3365</v>
      </c>
      <c r="AD26" s="294"/>
      <c r="AE26" s="294"/>
      <c r="AF26" s="294"/>
      <c r="AG26" s="294"/>
      <c r="AH26" s="294"/>
      <c r="AI26" s="294">
        <v>3257</v>
      </c>
      <c r="AJ26" s="294"/>
      <c r="AK26" s="294"/>
      <c r="AL26" s="294"/>
      <c r="AM26" s="294"/>
      <c r="AN26" s="294"/>
      <c r="AO26" s="294">
        <f t="shared" ref="AO26:AO30" si="6">SUM(AC26:AN26)</f>
        <v>6622</v>
      </c>
      <c r="AP26" s="294"/>
      <c r="AQ26" s="294"/>
      <c r="AR26" s="294"/>
      <c r="AS26" s="294"/>
      <c r="AT26" s="294"/>
      <c r="AU26" s="286">
        <f t="shared" ref="AU26:AU31" si="7">AC26/K26</f>
        <v>0.42708465541312352</v>
      </c>
      <c r="AV26" s="286"/>
      <c r="AW26" s="286"/>
      <c r="AX26" s="286"/>
      <c r="AY26" s="286"/>
      <c r="AZ26" s="287">
        <f t="shared" ref="AZ26:AZ31" si="8">AI26/Q26</f>
        <v>0.40942803268384664</v>
      </c>
      <c r="BA26" s="288"/>
      <c r="BB26" s="288"/>
      <c r="BC26" s="288"/>
      <c r="BD26" s="289"/>
      <c r="BE26" s="287">
        <f t="shared" ref="BE26:BE31" si="9">AO26/W26</f>
        <v>0.41821396993810789</v>
      </c>
      <c r="BF26" s="288"/>
      <c r="BG26" s="288"/>
      <c r="BH26" s="288"/>
      <c r="BI26" s="290"/>
    </row>
    <row r="27" spans="1:112" ht="20.149999999999999" customHeight="1" x14ac:dyDescent="0.2">
      <c r="A27" s="6"/>
      <c r="B27" s="187" t="s">
        <v>12</v>
      </c>
      <c r="C27" s="164"/>
      <c r="D27" s="164"/>
      <c r="E27" s="164"/>
      <c r="F27" s="164"/>
      <c r="G27" s="164"/>
      <c r="H27" s="164"/>
      <c r="I27" s="164"/>
      <c r="J27" s="164"/>
      <c r="K27" s="291">
        <v>7707</v>
      </c>
      <c r="L27" s="292"/>
      <c r="M27" s="292"/>
      <c r="N27" s="292"/>
      <c r="O27" s="292"/>
      <c r="P27" s="293"/>
      <c r="Q27" s="291">
        <v>7748</v>
      </c>
      <c r="R27" s="292"/>
      <c r="S27" s="292"/>
      <c r="T27" s="292"/>
      <c r="U27" s="292"/>
      <c r="V27" s="293"/>
      <c r="W27" s="291">
        <f t="shared" si="5"/>
        <v>15455</v>
      </c>
      <c r="X27" s="292"/>
      <c r="Y27" s="292"/>
      <c r="Z27" s="292"/>
      <c r="AA27" s="292"/>
      <c r="AB27" s="293"/>
      <c r="AC27" s="294">
        <v>3117</v>
      </c>
      <c r="AD27" s="294"/>
      <c r="AE27" s="294"/>
      <c r="AF27" s="294"/>
      <c r="AG27" s="294"/>
      <c r="AH27" s="294"/>
      <c r="AI27" s="294">
        <v>2947</v>
      </c>
      <c r="AJ27" s="294"/>
      <c r="AK27" s="294"/>
      <c r="AL27" s="294"/>
      <c r="AM27" s="294"/>
      <c r="AN27" s="294"/>
      <c r="AO27" s="294">
        <f t="shared" si="6"/>
        <v>6064</v>
      </c>
      <c r="AP27" s="294"/>
      <c r="AQ27" s="294"/>
      <c r="AR27" s="294"/>
      <c r="AS27" s="294"/>
      <c r="AT27" s="294"/>
      <c r="AU27" s="286">
        <f t="shared" si="7"/>
        <v>0.40443752432853253</v>
      </c>
      <c r="AV27" s="286"/>
      <c r="AW27" s="286"/>
      <c r="AX27" s="286"/>
      <c r="AY27" s="286"/>
      <c r="AZ27" s="287">
        <f t="shared" si="8"/>
        <v>0.38035622096024779</v>
      </c>
      <c r="BA27" s="288"/>
      <c r="BB27" s="288"/>
      <c r="BC27" s="288"/>
      <c r="BD27" s="289"/>
      <c r="BE27" s="287">
        <f t="shared" si="9"/>
        <v>0.39236493044322224</v>
      </c>
      <c r="BF27" s="288"/>
      <c r="BG27" s="288"/>
      <c r="BH27" s="288"/>
      <c r="BI27" s="290"/>
    </row>
    <row r="28" spans="1:112" ht="20.149999999999999" customHeight="1" x14ac:dyDescent="0.2">
      <c r="A28" s="6"/>
      <c r="B28" s="187" t="s">
        <v>13</v>
      </c>
      <c r="C28" s="164"/>
      <c r="D28" s="164"/>
      <c r="E28" s="164"/>
      <c r="F28" s="164"/>
      <c r="G28" s="164"/>
      <c r="H28" s="164"/>
      <c r="I28" s="164"/>
      <c r="J28" s="164"/>
      <c r="K28" s="291">
        <v>38962</v>
      </c>
      <c r="L28" s="292"/>
      <c r="M28" s="292"/>
      <c r="N28" s="292"/>
      <c r="O28" s="292"/>
      <c r="P28" s="293"/>
      <c r="Q28" s="291">
        <v>37403</v>
      </c>
      <c r="R28" s="292"/>
      <c r="S28" s="292"/>
      <c r="T28" s="292"/>
      <c r="U28" s="292"/>
      <c r="V28" s="293"/>
      <c r="W28" s="291">
        <f t="shared" si="5"/>
        <v>76365</v>
      </c>
      <c r="X28" s="292"/>
      <c r="Y28" s="292"/>
      <c r="Z28" s="292"/>
      <c r="AA28" s="292"/>
      <c r="AB28" s="293"/>
      <c r="AC28" s="294">
        <v>18719</v>
      </c>
      <c r="AD28" s="294"/>
      <c r="AE28" s="294"/>
      <c r="AF28" s="294"/>
      <c r="AG28" s="294"/>
      <c r="AH28" s="294"/>
      <c r="AI28" s="294">
        <v>17566</v>
      </c>
      <c r="AJ28" s="294"/>
      <c r="AK28" s="294"/>
      <c r="AL28" s="294"/>
      <c r="AM28" s="294"/>
      <c r="AN28" s="294"/>
      <c r="AO28" s="294">
        <f t="shared" si="6"/>
        <v>36285</v>
      </c>
      <c r="AP28" s="294"/>
      <c r="AQ28" s="294"/>
      <c r="AR28" s="294"/>
      <c r="AS28" s="294"/>
      <c r="AT28" s="294"/>
      <c r="AU28" s="286">
        <f t="shared" si="7"/>
        <v>0.48044248241876703</v>
      </c>
      <c r="AV28" s="286"/>
      <c r="AW28" s="286"/>
      <c r="AX28" s="286"/>
      <c r="AY28" s="286"/>
      <c r="AZ28" s="287">
        <f t="shared" si="8"/>
        <v>0.46964147260914901</v>
      </c>
      <c r="BA28" s="288"/>
      <c r="BB28" s="288"/>
      <c r="BC28" s="288"/>
      <c r="BD28" s="289"/>
      <c r="BE28" s="287">
        <f t="shared" si="9"/>
        <v>0.47515222942447455</v>
      </c>
      <c r="BF28" s="288"/>
      <c r="BG28" s="288"/>
      <c r="BH28" s="288"/>
      <c r="BI28" s="290"/>
    </row>
    <row r="29" spans="1:112" ht="20.149999999999999" customHeight="1" x14ac:dyDescent="0.2">
      <c r="A29" s="6"/>
      <c r="B29" s="187" t="s">
        <v>14</v>
      </c>
      <c r="C29" s="164"/>
      <c r="D29" s="164"/>
      <c r="E29" s="164"/>
      <c r="F29" s="164"/>
      <c r="G29" s="164"/>
      <c r="H29" s="164"/>
      <c r="I29" s="164"/>
      <c r="J29" s="164"/>
      <c r="K29" s="291">
        <v>20113</v>
      </c>
      <c r="L29" s="292"/>
      <c r="M29" s="292"/>
      <c r="N29" s="292"/>
      <c r="O29" s="292"/>
      <c r="P29" s="293"/>
      <c r="Q29" s="291">
        <v>19359</v>
      </c>
      <c r="R29" s="292"/>
      <c r="S29" s="292"/>
      <c r="T29" s="292"/>
      <c r="U29" s="292"/>
      <c r="V29" s="293"/>
      <c r="W29" s="291">
        <f t="shared" si="5"/>
        <v>39472</v>
      </c>
      <c r="X29" s="292"/>
      <c r="Y29" s="292"/>
      <c r="Z29" s="292"/>
      <c r="AA29" s="292"/>
      <c r="AB29" s="293"/>
      <c r="AC29" s="294">
        <v>10669</v>
      </c>
      <c r="AD29" s="294"/>
      <c r="AE29" s="294"/>
      <c r="AF29" s="294"/>
      <c r="AG29" s="294"/>
      <c r="AH29" s="294"/>
      <c r="AI29" s="294">
        <v>10080</v>
      </c>
      <c r="AJ29" s="294"/>
      <c r="AK29" s="294"/>
      <c r="AL29" s="294"/>
      <c r="AM29" s="294"/>
      <c r="AN29" s="294"/>
      <c r="AO29" s="294">
        <f t="shared" si="6"/>
        <v>20749</v>
      </c>
      <c r="AP29" s="294"/>
      <c r="AQ29" s="294"/>
      <c r="AR29" s="294"/>
      <c r="AS29" s="294"/>
      <c r="AT29" s="294"/>
      <c r="AU29" s="286">
        <f t="shared" si="7"/>
        <v>0.53045294088400541</v>
      </c>
      <c r="AV29" s="286"/>
      <c r="AW29" s="286"/>
      <c r="AX29" s="286"/>
      <c r="AY29" s="286"/>
      <c r="AZ29" s="287">
        <f t="shared" si="8"/>
        <v>0.5206880520688052</v>
      </c>
      <c r="BA29" s="288"/>
      <c r="BB29" s="288"/>
      <c r="BC29" s="288"/>
      <c r="BD29" s="289"/>
      <c r="BE29" s="287">
        <f t="shared" si="9"/>
        <v>0.52566376165383055</v>
      </c>
      <c r="BF29" s="288"/>
      <c r="BG29" s="288"/>
      <c r="BH29" s="288"/>
      <c r="BI29" s="290"/>
    </row>
    <row r="30" spans="1:112" ht="20.149999999999999" customHeight="1" x14ac:dyDescent="0.2">
      <c r="B30" s="175" t="s">
        <v>135</v>
      </c>
      <c r="C30" s="170"/>
      <c r="D30" s="170"/>
      <c r="E30" s="170"/>
      <c r="F30" s="170"/>
      <c r="G30" s="170"/>
      <c r="H30" s="170"/>
      <c r="I30" s="170"/>
      <c r="J30" s="163"/>
      <c r="K30" s="291">
        <v>10048</v>
      </c>
      <c r="L30" s="292"/>
      <c r="M30" s="292"/>
      <c r="N30" s="292"/>
      <c r="O30" s="292"/>
      <c r="P30" s="293"/>
      <c r="Q30" s="291">
        <v>10279</v>
      </c>
      <c r="R30" s="292"/>
      <c r="S30" s="292"/>
      <c r="T30" s="292"/>
      <c r="U30" s="292"/>
      <c r="V30" s="293"/>
      <c r="W30" s="291">
        <f t="shared" si="5"/>
        <v>20327</v>
      </c>
      <c r="X30" s="292"/>
      <c r="Y30" s="292"/>
      <c r="Z30" s="292"/>
      <c r="AA30" s="292"/>
      <c r="AB30" s="293"/>
      <c r="AC30" s="294">
        <v>5862</v>
      </c>
      <c r="AD30" s="294"/>
      <c r="AE30" s="294"/>
      <c r="AF30" s="294"/>
      <c r="AG30" s="294"/>
      <c r="AH30" s="294"/>
      <c r="AI30" s="294">
        <v>4791</v>
      </c>
      <c r="AJ30" s="294"/>
      <c r="AK30" s="294"/>
      <c r="AL30" s="294"/>
      <c r="AM30" s="294"/>
      <c r="AN30" s="294"/>
      <c r="AO30" s="294">
        <f t="shared" si="6"/>
        <v>10653</v>
      </c>
      <c r="AP30" s="294"/>
      <c r="AQ30" s="294"/>
      <c r="AR30" s="294"/>
      <c r="AS30" s="294"/>
      <c r="AT30" s="294"/>
      <c r="AU30" s="286">
        <f t="shared" si="7"/>
        <v>0.58339968152866239</v>
      </c>
      <c r="AV30" s="286"/>
      <c r="AW30" s="286"/>
      <c r="AX30" s="286"/>
      <c r="AY30" s="286"/>
      <c r="AZ30" s="287">
        <f t="shared" si="8"/>
        <v>0.46609592372798908</v>
      </c>
      <c r="BA30" s="288"/>
      <c r="BB30" s="288"/>
      <c r="BC30" s="288"/>
      <c r="BD30" s="289"/>
      <c r="BE30" s="287">
        <f t="shared" si="9"/>
        <v>0.52408127121562453</v>
      </c>
      <c r="BF30" s="288"/>
      <c r="BG30" s="288"/>
      <c r="BH30" s="288"/>
      <c r="BI30" s="290"/>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row>
    <row r="31" spans="1:112" ht="20.149999999999999" customHeight="1" x14ac:dyDescent="0.2">
      <c r="B31" s="175" t="s">
        <v>170</v>
      </c>
      <c r="C31" s="170"/>
      <c r="D31" s="170"/>
      <c r="E31" s="170"/>
      <c r="F31" s="170"/>
      <c r="G31" s="170"/>
      <c r="H31" s="170"/>
      <c r="I31" s="170"/>
      <c r="J31" s="163"/>
      <c r="K31" s="291">
        <v>135</v>
      </c>
      <c r="L31" s="292"/>
      <c r="M31" s="292"/>
      <c r="N31" s="292"/>
      <c r="O31" s="292"/>
      <c r="P31" s="293"/>
      <c r="Q31" s="291">
        <v>147</v>
      </c>
      <c r="R31" s="292"/>
      <c r="S31" s="292"/>
      <c r="T31" s="292"/>
      <c r="U31" s="292"/>
      <c r="V31" s="293"/>
      <c r="W31" s="291">
        <f t="shared" si="5"/>
        <v>282</v>
      </c>
      <c r="X31" s="292"/>
      <c r="Y31" s="292"/>
      <c r="Z31" s="292"/>
      <c r="AA31" s="292"/>
      <c r="AB31" s="293"/>
      <c r="AC31" s="294">
        <v>32</v>
      </c>
      <c r="AD31" s="294"/>
      <c r="AE31" s="294"/>
      <c r="AF31" s="294"/>
      <c r="AG31" s="294"/>
      <c r="AH31" s="294"/>
      <c r="AI31" s="294">
        <v>29</v>
      </c>
      <c r="AJ31" s="294"/>
      <c r="AK31" s="294"/>
      <c r="AL31" s="294"/>
      <c r="AM31" s="294"/>
      <c r="AN31" s="294"/>
      <c r="AO31" s="294">
        <f>SUM(AC31:AN31)</f>
        <v>61</v>
      </c>
      <c r="AP31" s="294"/>
      <c r="AQ31" s="294"/>
      <c r="AR31" s="294"/>
      <c r="AS31" s="294"/>
      <c r="AT31" s="294"/>
      <c r="AU31" s="286">
        <f t="shared" si="7"/>
        <v>0.23703703703703705</v>
      </c>
      <c r="AV31" s="286"/>
      <c r="AW31" s="286"/>
      <c r="AX31" s="286"/>
      <c r="AY31" s="286"/>
      <c r="AZ31" s="287">
        <f t="shared" si="8"/>
        <v>0.19727891156462585</v>
      </c>
      <c r="BA31" s="288"/>
      <c r="BB31" s="288"/>
      <c r="BC31" s="288"/>
      <c r="BD31" s="289"/>
      <c r="BE31" s="287">
        <f t="shared" si="9"/>
        <v>0.21631205673758866</v>
      </c>
      <c r="BF31" s="288"/>
      <c r="BG31" s="288"/>
      <c r="BH31" s="288"/>
      <c r="BI31" s="290"/>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row>
    <row r="32" spans="1:112" ht="19.5" customHeight="1" thickBot="1" x14ac:dyDescent="0.25">
      <c r="B32" s="217" t="s">
        <v>15</v>
      </c>
      <c r="C32" s="218"/>
      <c r="D32" s="218"/>
      <c r="E32" s="218"/>
      <c r="F32" s="218"/>
      <c r="G32" s="218"/>
      <c r="H32" s="218"/>
      <c r="I32" s="218"/>
      <c r="J32" s="218"/>
      <c r="K32" s="279">
        <f>SUM(K25:P31)</f>
        <v>92514</v>
      </c>
      <c r="L32" s="280"/>
      <c r="M32" s="280"/>
      <c r="N32" s="280"/>
      <c r="O32" s="280"/>
      <c r="P32" s="281"/>
      <c r="Q32" s="282">
        <f>SUM(Q25:V31)</f>
        <v>90773</v>
      </c>
      <c r="R32" s="282"/>
      <c r="S32" s="282"/>
      <c r="T32" s="282"/>
      <c r="U32" s="282"/>
      <c r="V32" s="282"/>
      <c r="W32" s="283">
        <f>SUM(K32:V32)</f>
        <v>183287</v>
      </c>
      <c r="X32" s="284"/>
      <c r="Y32" s="284"/>
      <c r="Z32" s="284"/>
      <c r="AA32" s="284"/>
      <c r="AB32" s="285"/>
      <c r="AC32" s="282">
        <f>SUM(AC25:AC31)</f>
        <v>45319</v>
      </c>
      <c r="AD32" s="282"/>
      <c r="AE32" s="282"/>
      <c r="AF32" s="282"/>
      <c r="AG32" s="282"/>
      <c r="AH32" s="282"/>
      <c r="AI32" s="282">
        <f>SUM(AI25:AI31)</f>
        <v>42087</v>
      </c>
      <c r="AJ32" s="282"/>
      <c r="AK32" s="282"/>
      <c r="AL32" s="282"/>
      <c r="AM32" s="282"/>
      <c r="AN32" s="282"/>
      <c r="AO32" s="282">
        <f>SUM(AC32:AN32)</f>
        <v>87406</v>
      </c>
      <c r="AP32" s="282"/>
      <c r="AQ32" s="282"/>
      <c r="AR32" s="282"/>
      <c r="AS32" s="282"/>
      <c r="AT32" s="282"/>
      <c r="AU32" s="267">
        <f>AC32/K32</f>
        <v>0.48986099401171712</v>
      </c>
      <c r="AV32" s="267"/>
      <c r="AW32" s="267"/>
      <c r="AX32" s="267"/>
      <c r="AY32" s="267"/>
      <c r="AZ32" s="268">
        <f>AI32/Q32</f>
        <v>0.46365108567525587</v>
      </c>
      <c r="BA32" s="269"/>
      <c r="BB32" s="269"/>
      <c r="BC32" s="269"/>
      <c r="BD32" s="270"/>
      <c r="BE32" s="268">
        <f>AO32/W32</f>
        <v>0.47688052071341669</v>
      </c>
      <c r="BF32" s="269"/>
      <c r="BG32" s="269"/>
      <c r="BH32" s="269"/>
      <c r="BI32" s="271"/>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row>
    <row r="33" spans="1:112" ht="19.5" customHeight="1" thickTop="1" thickBot="1" x14ac:dyDescent="0.25">
      <c r="B33" s="215" t="s">
        <v>16</v>
      </c>
      <c r="C33" s="216"/>
      <c r="D33" s="216"/>
      <c r="E33" s="216"/>
      <c r="F33" s="216"/>
      <c r="G33" s="216"/>
      <c r="H33" s="216"/>
      <c r="I33" s="216"/>
      <c r="J33" s="216"/>
      <c r="K33" s="272">
        <v>1201395</v>
      </c>
      <c r="L33" s="273"/>
      <c r="M33" s="273"/>
      <c r="N33" s="273"/>
      <c r="O33" s="273"/>
      <c r="P33" s="274"/>
      <c r="Q33" s="272">
        <v>1216860</v>
      </c>
      <c r="R33" s="273"/>
      <c r="S33" s="273"/>
      <c r="T33" s="273"/>
      <c r="U33" s="273"/>
      <c r="V33" s="274"/>
      <c r="W33" s="272">
        <f>SUM(K33:V33)</f>
        <v>2418255</v>
      </c>
      <c r="X33" s="273"/>
      <c r="Y33" s="273"/>
      <c r="Z33" s="273"/>
      <c r="AA33" s="273"/>
      <c r="AB33" s="274"/>
      <c r="AC33" s="272">
        <v>610886</v>
      </c>
      <c r="AD33" s="273"/>
      <c r="AE33" s="273"/>
      <c r="AF33" s="273"/>
      <c r="AG33" s="273"/>
      <c r="AH33" s="274"/>
      <c r="AI33" s="275">
        <v>589923</v>
      </c>
      <c r="AJ33" s="276"/>
      <c r="AK33" s="276"/>
      <c r="AL33" s="276"/>
      <c r="AM33" s="276"/>
      <c r="AN33" s="277"/>
      <c r="AO33" s="278">
        <f>SUM(AC33:AN33)</f>
        <v>1200809</v>
      </c>
      <c r="AP33" s="278"/>
      <c r="AQ33" s="278"/>
      <c r="AR33" s="278"/>
      <c r="AS33" s="278"/>
      <c r="AT33" s="278"/>
      <c r="AU33" s="262">
        <f>AC33/K33</f>
        <v>0.50848055801797076</v>
      </c>
      <c r="AV33" s="262"/>
      <c r="AW33" s="262"/>
      <c r="AX33" s="262"/>
      <c r="AY33" s="262"/>
      <c r="AZ33" s="262">
        <f>AI33/Q33</f>
        <v>0.48479118386667325</v>
      </c>
      <c r="BA33" s="262"/>
      <c r="BB33" s="262"/>
      <c r="BC33" s="262"/>
      <c r="BD33" s="262"/>
      <c r="BE33" s="263">
        <f>AO33/W33</f>
        <v>0.49656012289853635</v>
      </c>
      <c r="BF33" s="264"/>
      <c r="BG33" s="264"/>
      <c r="BH33" s="264"/>
      <c r="BI33" s="265"/>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row>
    <row r="34" spans="1:112" ht="10" customHeight="1" x14ac:dyDescent="0.2">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row>
    <row r="35" spans="1:112" ht="19.5" x14ac:dyDescent="0.2">
      <c r="A35" s="2" ph="1"/>
      <c r="B35" s="2" ph="1"/>
      <c r="C35" s="2" ph="1"/>
      <c r="D35" s="2" ph="1"/>
      <c r="E35" s="2" ph="1"/>
      <c r="F35" s="2" ph="1"/>
      <c r="G35" s="2" ph="1"/>
      <c r="H35" s="2" ph="1"/>
      <c r="I35" s="2" ph="1"/>
      <c r="J35" s="2" ph="1"/>
      <c r="K35" s="2" ph="1"/>
      <c r="L35" s="2" ph="1"/>
      <c r="M35" s="2" ph="1"/>
      <c r="N35" s="2" ph="1"/>
      <c r="O35" s="2" ph="1"/>
      <c r="P35" s="2" ph="1"/>
    </row>
  </sheetData>
  <mergeCells count="211">
    <mergeCell ref="B4:BI4"/>
    <mergeCell ref="AO6:AT6"/>
    <mergeCell ref="AU6:AY6"/>
    <mergeCell ref="AZ6:BD6"/>
    <mergeCell ref="BE6:BI6"/>
    <mergeCell ref="B7:J7"/>
    <mergeCell ref="K7:P7"/>
    <mergeCell ref="Q7:V7"/>
    <mergeCell ref="W7:AB7"/>
    <mergeCell ref="AC7:AH7"/>
    <mergeCell ref="AI7:AN7"/>
    <mergeCell ref="AO7:AT7"/>
    <mergeCell ref="AU7:AY7"/>
    <mergeCell ref="AZ7:BD7"/>
    <mergeCell ref="BE7:BI7"/>
    <mergeCell ref="B5:J6"/>
    <mergeCell ref="K5:AB5"/>
    <mergeCell ref="AC5:AT5"/>
    <mergeCell ref="AU5:BI5"/>
    <mergeCell ref="K6:P6"/>
    <mergeCell ref="Q6:V6"/>
    <mergeCell ref="W6:AB6"/>
    <mergeCell ref="AC6:AH6"/>
    <mergeCell ref="AI6:AN6"/>
    <mergeCell ref="BE8:BI8"/>
    <mergeCell ref="B9:J9"/>
    <mergeCell ref="K9:P9"/>
    <mergeCell ref="Q9:V9"/>
    <mergeCell ref="W9:AB9"/>
    <mergeCell ref="AC9:AH9"/>
    <mergeCell ref="AI9:AN9"/>
    <mergeCell ref="AO9:AT9"/>
    <mergeCell ref="AU9:AY9"/>
    <mergeCell ref="AZ9:BD9"/>
    <mergeCell ref="BE9:BI9"/>
    <mergeCell ref="B8:J8"/>
    <mergeCell ref="K8:P8"/>
    <mergeCell ref="Q8:V8"/>
    <mergeCell ref="W8:AB8"/>
    <mergeCell ref="AC8:AH8"/>
    <mergeCell ref="AI8:AN8"/>
    <mergeCell ref="AO8:AT8"/>
    <mergeCell ref="AU8:AY8"/>
    <mergeCell ref="AZ8:BD8"/>
    <mergeCell ref="BE10:BI10"/>
    <mergeCell ref="B11:J11"/>
    <mergeCell ref="K11:P11"/>
    <mergeCell ref="Q11:V11"/>
    <mergeCell ref="W11:AB11"/>
    <mergeCell ref="AC11:AH11"/>
    <mergeCell ref="AI11:AN11"/>
    <mergeCell ref="AO11:AT11"/>
    <mergeCell ref="AU11:AY11"/>
    <mergeCell ref="AZ11:BD11"/>
    <mergeCell ref="BE11:BI11"/>
    <mergeCell ref="B10:J10"/>
    <mergeCell ref="K10:P10"/>
    <mergeCell ref="Q10:V10"/>
    <mergeCell ref="W10:AB10"/>
    <mergeCell ref="AC10:AH10"/>
    <mergeCell ref="AI10:AN10"/>
    <mergeCell ref="AO10:AT10"/>
    <mergeCell ref="AU10:AY10"/>
    <mergeCell ref="AZ10:BD10"/>
    <mergeCell ref="BE13:BI13"/>
    <mergeCell ref="AO12:AT12"/>
    <mergeCell ref="AU12:AY12"/>
    <mergeCell ref="AZ12:BD12"/>
    <mergeCell ref="BE12:BI12"/>
    <mergeCell ref="B13:J13"/>
    <mergeCell ref="K13:P13"/>
    <mergeCell ref="Q13:V13"/>
    <mergeCell ref="W13:AB13"/>
    <mergeCell ref="AC13:AH13"/>
    <mergeCell ref="AI13:AN13"/>
    <mergeCell ref="B12:J12"/>
    <mergeCell ref="K12:P12"/>
    <mergeCell ref="Q12:V12"/>
    <mergeCell ref="W12:AB12"/>
    <mergeCell ref="AC12:AH12"/>
    <mergeCell ref="AI12:AN12"/>
    <mergeCell ref="AO13:AT13"/>
    <mergeCell ref="AU13:AY13"/>
    <mergeCell ref="AZ13:BD13"/>
    <mergeCell ref="AO14:AT14"/>
    <mergeCell ref="AU14:AY14"/>
    <mergeCell ref="AZ14:BD14"/>
    <mergeCell ref="BE14:BI14"/>
    <mergeCell ref="B15:J15"/>
    <mergeCell ref="K15:P15"/>
    <mergeCell ref="Q15:V15"/>
    <mergeCell ref="W15:AB15"/>
    <mergeCell ref="AC15:AH15"/>
    <mergeCell ref="AI15:AN15"/>
    <mergeCell ref="B14:J14"/>
    <mergeCell ref="K14:P14"/>
    <mergeCell ref="Q14:V14"/>
    <mergeCell ref="W14:AB14"/>
    <mergeCell ref="AC14:AH14"/>
    <mergeCell ref="AI14:AN14"/>
    <mergeCell ref="AU23:BI23"/>
    <mergeCell ref="AO15:AT15"/>
    <mergeCell ref="AU15:AY15"/>
    <mergeCell ref="AZ15:BD15"/>
    <mergeCell ref="BE15:BI15"/>
    <mergeCell ref="B22:BI22"/>
    <mergeCell ref="AU24:AY24"/>
    <mergeCell ref="AZ24:BD24"/>
    <mergeCell ref="BE24:BI24"/>
    <mergeCell ref="B17:AE18"/>
    <mergeCell ref="K24:P24"/>
    <mergeCell ref="Q24:V24"/>
    <mergeCell ref="W24:AB24"/>
    <mergeCell ref="AC24:AH24"/>
    <mergeCell ref="AI24:AN24"/>
    <mergeCell ref="AO24:AT24"/>
    <mergeCell ref="B23:J24"/>
    <mergeCell ref="K23:AB23"/>
    <mergeCell ref="AC23:AT23"/>
    <mergeCell ref="AU25:AY25"/>
    <mergeCell ref="AZ25:BD25"/>
    <mergeCell ref="BE25:BI25"/>
    <mergeCell ref="B26:J26"/>
    <mergeCell ref="K26:P26"/>
    <mergeCell ref="Q26:V26"/>
    <mergeCell ref="W26:AB26"/>
    <mergeCell ref="AC26:AH26"/>
    <mergeCell ref="AI26:AN26"/>
    <mergeCell ref="AO26:AT26"/>
    <mergeCell ref="AU26:AY26"/>
    <mergeCell ref="AZ26:BD26"/>
    <mergeCell ref="BE26:BI26"/>
    <mergeCell ref="B25:J25"/>
    <mergeCell ref="K25:P25"/>
    <mergeCell ref="Q25:V25"/>
    <mergeCell ref="W25:AB25"/>
    <mergeCell ref="AC25:AH25"/>
    <mergeCell ref="AI25:AN25"/>
    <mergeCell ref="AO25:AT25"/>
    <mergeCell ref="AI29:AN29"/>
    <mergeCell ref="AO29:AT29"/>
    <mergeCell ref="AU29:AY29"/>
    <mergeCell ref="AZ29:BD29"/>
    <mergeCell ref="BE27:BI27"/>
    <mergeCell ref="B28:J28"/>
    <mergeCell ref="K28:P28"/>
    <mergeCell ref="Q28:V28"/>
    <mergeCell ref="W28:AB28"/>
    <mergeCell ref="AC28:AH28"/>
    <mergeCell ref="AI28:AN28"/>
    <mergeCell ref="AO28:AT28"/>
    <mergeCell ref="AU28:AY28"/>
    <mergeCell ref="AZ28:BD28"/>
    <mergeCell ref="BE28:BI28"/>
    <mergeCell ref="B27:J27"/>
    <mergeCell ref="K27:P27"/>
    <mergeCell ref="Q27:V27"/>
    <mergeCell ref="W27:AB27"/>
    <mergeCell ref="AC27:AH27"/>
    <mergeCell ref="AI27:AN27"/>
    <mergeCell ref="AO27:AT27"/>
    <mergeCell ref="AU27:AY27"/>
    <mergeCell ref="AZ27:BD27"/>
    <mergeCell ref="BE29:BI29"/>
    <mergeCell ref="B30:J30"/>
    <mergeCell ref="K30:P30"/>
    <mergeCell ref="Q30:V30"/>
    <mergeCell ref="W30:AB30"/>
    <mergeCell ref="AC30:AH30"/>
    <mergeCell ref="AI30:AN30"/>
    <mergeCell ref="AO30:AT30"/>
    <mergeCell ref="BE31:BI31"/>
    <mergeCell ref="AU30:AY30"/>
    <mergeCell ref="AZ30:BD30"/>
    <mergeCell ref="BE30:BI30"/>
    <mergeCell ref="B31:J31"/>
    <mergeCell ref="K31:P31"/>
    <mergeCell ref="Q31:V31"/>
    <mergeCell ref="W31:AB31"/>
    <mergeCell ref="AC31:AH31"/>
    <mergeCell ref="AI31:AN31"/>
    <mergeCell ref="AO31:AT31"/>
    <mergeCell ref="B29:J29"/>
    <mergeCell ref="K29:P29"/>
    <mergeCell ref="Q29:V29"/>
    <mergeCell ref="W29:AB29"/>
    <mergeCell ref="AC29:AH29"/>
    <mergeCell ref="AU33:AY33"/>
    <mergeCell ref="AZ33:BD33"/>
    <mergeCell ref="BE33:BI33"/>
    <mergeCell ref="B2:Q3"/>
    <mergeCell ref="B20:Q21"/>
    <mergeCell ref="AU32:AY32"/>
    <mergeCell ref="AZ32:BD32"/>
    <mergeCell ref="BE32:BI32"/>
    <mergeCell ref="B33:J33"/>
    <mergeCell ref="K33:P33"/>
    <mergeCell ref="Q33:V33"/>
    <mergeCell ref="W33:AB33"/>
    <mergeCell ref="AC33:AH33"/>
    <mergeCell ref="AI33:AN33"/>
    <mergeCell ref="AO33:AT33"/>
    <mergeCell ref="B32:J32"/>
    <mergeCell ref="K32:P32"/>
    <mergeCell ref="Q32:V32"/>
    <mergeCell ref="W32:AB32"/>
    <mergeCell ref="AC32:AH32"/>
    <mergeCell ref="AI32:AN32"/>
    <mergeCell ref="AO32:AT32"/>
    <mergeCell ref="AU31:AY31"/>
    <mergeCell ref="AZ31:BD31"/>
  </mergeCells>
  <phoneticPr fontId="2"/>
  <pageMargins left="0.2" right="0.19" top="0.31" bottom="0.2" header="0.2"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6"/>
  <sheetViews>
    <sheetView zoomScaleNormal="100" workbookViewId="0">
      <selection sqref="A1:XFD1048576"/>
    </sheetView>
  </sheetViews>
  <sheetFormatPr defaultColWidth="9" defaultRowHeight="30" customHeight="1" x14ac:dyDescent="0.3"/>
  <cols>
    <col min="1" max="1" width="16.36328125" style="53" customWidth="1"/>
    <col min="2" max="12" width="7.26953125" style="53" customWidth="1"/>
    <col min="13" max="16384" width="9" style="53"/>
  </cols>
  <sheetData>
    <row r="1" spans="1:12" ht="30" customHeight="1" x14ac:dyDescent="0.3">
      <c r="A1" s="298" t="s">
        <v>35</v>
      </c>
      <c r="B1" s="298"/>
      <c r="C1" s="298"/>
      <c r="D1" s="299"/>
    </row>
    <row r="3" spans="1:12" ht="30" customHeight="1" thickBot="1" x14ac:dyDescent="0.35">
      <c r="A3" s="313" t="s">
        <v>33</v>
      </c>
      <c r="B3" s="313"/>
    </row>
    <row r="4" spans="1:12" ht="30" customHeight="1" x14ac:dyDescent="0.3">
      <c r="A4" s="304" t="s">
        <v>198</v>
      </c>
      <c r="B4" s="307" t="s">
        <v>17</v>
      </c>
      <c r="C4" s="307"/>
      <c r="D4" s="307"/>
      <c r="E4" s="307" t="s">
        <v>18</v>
      </c>
      <c r="F4" s="307"/>
      <c r="G4" s="307"/>
      <c r="H4" s="307"/>
      <c r="I4" s="307"/>
      <c r="J4" s="307" t="s">
        <v>19</v>
      </c>
      <c r="K4" s="307"/>
      <c r="L4" s="308"/>
    </row>
    <row r="5" spans="1:12" ht="30" customHeight="1" x14ac:dyDescent="0.3">
      <c r="A5" s="305"/>
      <c r="B5" s="300"/>
      <c r="C5" s="301"/>
      <c r="D5" s="302"/>
      <c r="E5" s="309" t="s">
        <v>195</v>
      </c>
      <c r="F5" s="310"/>
      <c r="G5" s="311" t="s">
        <v>196</v>
      </c>
      <c r="H5" s="312"/>
      <c r="I5" s="54"/>
      <c r="J5" s="300"/>
      <c r="K5" s="301"/>
      <c r="L5" s="303"/>
    </row>
    <row r="6" spans="1:12" s="123" customFormat="1" ht="30" customHeight="1" x14ac:dyDescent="0.3">
      <c r="A6" s="306"/>
      <c r="B6" s="121" t="s">
        <v>7</v>
      </c>
      <c r="C6" s="121" t="s">
        <v>8</v>
      </c>
      <c r="D6" s="121" t="s">
        <v>9</v>
      </c>
      <c r="E6" s="121" t="s">
        <v>7</v>
      </c>
      <c r="F6" s="121" t="s">
        <v>8</v>
      </c>
      <c r="G6" s="121" t="s">
        <v>7</v>
      </c>
      <c r="H6" s="121" t="s">
        <v>8</v>
      </c>
      <c r="I6" s="121" t="s">
        <v>9</v>
      </c>
      <c r="J6" s="121" t="s">
        <v>7</v>
      </c>
      <c r="K6" s="121" t="s">
        <v>8</v>
      </c>
      <c r="L6" s="122" t="s">
        <v>9</v>
      </c>
    </row>
    <row r="7" spans="1:12" ht="30" customHeight="1" x14ac:dyDescent="0.3">
      <c r="A7" s="57" t="s">
        <v>59</v>
      </c>
      <c r="B7" s="58">
        <v>1065</v>
      </c>
      <c r="C7" s="58">
        <v>1114</v>
      </c>
      <c r="D7" s="124">
        <f>SUM(B7:C7)</f>
        <v>2179</v>
      </c>
      <c r="E7" s="124">
        <v>301</v>
      </c>
      <c r="F7" s="124">
        <v>266</v>
      </c>
      <c r="G7" s="124">
        <v>176</v>
      </c>
      <c r="H7" s="124">
        <v>195</v>
      </c>
      <c r="I7" s="124">
        <f>SUM(E7:H7)</f>
        <v>938</v>
      </c>
      <c r="J7" s="125">
        <f>(E7+G7)/B7*100</f>
        <v>44.7887323943662</v>
      </c>
      <c r="K7" s="125">
        <f>(F7+H7)/C7*100</f>
        <v>41.38240574506284</v>
      </c>
      <c r="L7" s="126">
        <f>I7/D7*100</f>
        <v>43.047269389628269</v>
      </c>
    </row>
    <row r="8" spans="1:12" ht="30" customHeight="1" x14ac:dyDescent="0.3">
      <c r="A8" s="57" t="s">
        <v>60</v>
      </c>
      <c r="B8" s="58">
        <v>912</v>
      </c>
      <c r="C8" s="58">
        <v>915</v>
      </c>
      <c r="D8" s="124">
        <f t="shared" ref="D8:D23" si="0">SUM(B8:C8)</f>
        <v>1827</v>
      </c>
      <c r="E8" s="124">
        <v>296</v>
      </c>
      <c r="F8" s="124">
        <v>252</v>
      </c>
      <c r="G8" s="124">
        <v>121</v>
      </c>
      <c r="H8" s="124">
        <v>125</v>
      </c>
      <c r="I8" s="124">
        <f t="shared" ref="I8:I22" si="1">SUM(E8:H8)</f>
        <v>794</v>
      </c>
      <c r="J8" s="125">
        <f t="shared" ref="J8:J22" si="2">(E8+G8)/B8*100</f>
        <v>45.723684210526315</v>
      </c>
      <c r="K8" s="125">
        <f t="shared" ref="K8:K23" si="3">(F8+H8)/C8*100</f>
        <v>41.202185792349724</v>
      </c>
      <c r="L8" s="126">
        <f>I8/D8*100</f>
        <v>43.459222769567596</v>
      </c>
    </row>
    <row r="9" spans="1:12" ht="30" customHeight="1" x14ac:dyDescent="0.3">
      <c r="A9" s="57" t="s">
        <v>36</v>
      </c>
      <c r="B9" s="58">
        <v>886</v>
      </c>
      <c r="C9" s="58">
        <v>949</v>
      </c>
      <c r="D9" s="124">
        <f t="shared" si="0"/>
        <v>1835</v>
      </c>
      <c r="E9" s="124">
        <v>270</v>
      </c>
      <c r="F9" s="124">
        <v>258</v>
      </c>
      <c r="G9" s="124">
        <v>129</v>
      </c>
      <c r="H9" s="124">
        <v>157</v>
      </c>
      <c r="I9" s="124">
        <f t="shared" si="1"/>
        <v>814</v>
      </c>
      <c r="J9" s="125">
        <f t="shared" si="2"/>
        <v>45.033860045146731</v>
      </c>
      <c r="K9" s="125">
        <f t="shared" si="3"/>
        <v>43.730242360379343</v>
      </c>
      <c r="L9" s="126">
        <f t="shared" ref="L9:L23" si="4">I9/D9*100</f>
        <v>44.359673024523161</v>
      </c>
    </row>
    <row r="10" spans="1:12" ht="30" customHeight="1" x14ac:dyDescent="0.3">
      <c r="A10" s="57" t="s">
        <v>61</v>
      </c>
      <c r="B10" s="58">
        <v>262</v>
      </c>
      <c r="C10" s="58">
        <v>286</v>
      </c>
      <c r="D10" s="124">
        <f t="shared" si="0"/>
        <v>548</v>
      </c>
      <c r="E10" s="124">
        <v>102</v>
      </c>
      <c r="F10" s="124">
        <v>81</v>
      </c>
      <c r="G10" s="124">
        <v>44</v>
      </c>
      <c r="H10" s="124">
        <v>53</v>
      </c>
      <c r="I10" s="124">
        <f t="shared" si="1"/>
        <v>280</v>
      </c>
      <c r="J10" s="125">
        <f t="shared" si="2"/>
        <v>55.725190839694662</v>
      </c>
      <c r="K10" s="125">
        <f t="shared" si="3"/>
        <v>46.853146853146853</v>
      </c>
      <c r="L10" s="126">
        <f t="shared" si="4"/>
        <v>51.094890510948908</v>
      </c>
    </row>
    <row r="11" spans="1:12" ht="30" customHeight="1" x14ac:dyDescent="0.3">
      <c r="A11" s="57" t="s">
        <v>62</v>
      </c>
      <c r="B11" s="58">
        <v>265</v>
      </c>
      <c r="C11" s="58">
        <v>317</v>
      </c>
      <c r="D11" s="124">
        <f t="shared" si="0"/>
        <v>582</v>
      </c>
      <c r="E11" s="124">
        <v>80</v>
      </c>
      <c r="F11" s="124">
        <v>75</v>
      </c>
      <c r="G11" s="124">
        <v>49</v>
      </c>
      <c r="H11" s="124">
        <v>56</v>
      </c>
      <c r="I11" s="124">
        <f t="shared" si="1"/>
        <v>260</v>
      </c>
      <c r="J11" s="125">
        <f t="shared" si="2"/>
        <v>48.679245283018865</v>
      </c>
      <c r="K11" s="125">
        <f t="shared" si="3"/>
        <v>41.324921135646683</v>
      </c>
      <c r="L11" s="126">
        <f t="shared" si="4"/>
        <v>44.673539518900348</v>
      </c>
    </row>
    <row r="12" spans="1:12" ht="30" customHeight="1" x14ac:dyDescent="0.3">
      <c r="A12" s="57" t="s">
        <v>63</v>
      </c>
      <c r="B12" s="58">
        <v>258</v>
      </c>
      <c r="C12" s="58">
        <v>261</v>
      </c>
      <c r="D12" s="124">
        <f t="shared" si="0"/>
        <v>519</v>
      </c>
      <c r="E12" s="124">
        <v>69</v>
      </c>
      <c r="F12" s="124">
        <v>61</v>
      </c>
      <c r="G12" s="124">
        <v>57</v>
      </c>
      <c r="H12" s="124">
        <v>54</v>
      </c>
      <c r="I12" s="124">
        <f t="shared" si="1"/>
        <v>241</v>
      </c>
      <c r="J12" s="125">
        <f t="shared" si="2"/>
        <v>48.837209302325576</v>
      </c>
      <c r="K12" s="125">
        <f t="shared" si="3"/>
        <v>44.061302681992338</v>
      </c>
      <c r="L12" s="126">
        <f t="shared" si="4"/>
        <v>46.435452793834301</v>
      </c>
    </row>
    <row r="13" spans="1:12" ht="30" customHeight="1" x14ac:dyDescent="0.3">
      <c r="A13" s="57" t="s">
        <v>64</v>
      </c>
      <c r="B13" s="58">
        <v>205</v>
      </c>
      <c r="C13" s="58">
        <v>190</v>
      </c>
      <c r="D13" s="124">
        <f t="shared" si="0"/>
        <v>395</v>
      </c>
      <c r="E13" s="124">
        <v>61</v>
      </c>
      <c r="F13" s="124">
        <v>44</v>
      </c>
      <c r="G13" s="124">
        <v>33</v>
      </c>
      <c r="H13" s="124">
        <v>33</v>
      </c>
      <c r="I13" s="124">
        <f t="shared" si="1"/>
        <v>171</v>
      </c>
      <c r="J13" s="125">
        <f t="shared" si="2"/>
        <v>45.853658536585371</v>
      </c>
      <c r="K13" s="125">
        <f t="shared" si="3"/>
        <v>40.526315789473685</v>
      </c>
      <c r="L13" s="126">
        <f t="shared" si="4"/>
        <v>43.291139240506325</v>
      </c>
    </row>
    <row r="14" spans="1:12" ht="30" customHeight="1" x14ac:dyDescent="0.3">
      <c r="A14" s="57" t="s">
        <v>65</v>
      </c>
      <c r="B14" s="58">
        <v>191</v>
      </c>
      <c r="C14" s="58">
        <v>234</v>
      </c>
      <c r="D14" s="124">
        <f t="shared" si="0"/>
        <v>425</v>
      </c>
      <c r="E14" s="124">
        <v>46</v>
      </c>
      <c r="F14" s="124">
        <v>43</v>
      </c>
      <c r="G14" s="124">
        <v>52</v>
      </c>
      <c r="H14" s="124">
        <v>67</v>
      </c>
      <c r="I14" s="124">
        <f t="shared" si="1"/>
        <v>208</v>
      </c>
      <c r="J14" s="125">
        <f t="shared" si="2"/>
        <v>51.308900523560212</v>
      </c>
      <c r="K14" s="125">
        <f t="shared" si="3"/>
        <v>47.008547008547005</v>
      </c>
      <c r="L14" s="126">
        <f t="shared" si="4"/>
        <v>48.941176470588239</v>
      </c>
    </row>
    <row r="15" spans="1:12" ht="30" customHeight="1" x14ac:dyDescent="0.3">
      <c r="A15" s="57" t="s">
        <v>66</v>
      </c>
      <c r="B15" s="58">
        <v>308</v>
      </c>
      <c r="C15" s="58">
        <v>326</v>
      </c>
      <c r="D15" s="124">
        <f t="shared" si="0"/>
        <v>634</v>
      </c>
      <c r="E15" s="124">
        <v>84</v>
      </c>
      <c r="F15" s="124">
        <v>88</v>
      </c>
      <c r="G15" s="124">
        <v>63</v>
      </c>
      <c r="H15" s="124">
        <v>78</v>
      </c>
      <c r="I15" s="124">
        <f t="shared" si="1"/>
        <v>313</v>
      </c>
      <c r="J15" s="125">
        <f t="shared" si="2"/>
        <v>47.727272727272727</v>
      </c>
      <c r="K15" s="125">
        <f t="shared" si="3"/>
        <v>50.920245398772998</v>
      </c>
      <c r="L15" s="126">
        <f t="shared" si="4"/>
        <v>49.369085173501574</v>
      </c>
    </row>
    <row r="16" spans="1:12" ht="30" customHeight="1" x14ac:dyDescent="0.3">
      <c r="A16" s="57" t="s">
        <v>67</v>
      </c>
      <c r="B16" s="58">
        <v>518</v>
      </c>
      <c r="C16" s="58">
        <v>547</v>
      </c>
      <c r="D16" s="124">
        <f t="shared" si="0"/>
        <v>1065</v>
      </c>
      <c r="E16" s="124">
        <v>144</v>
      </c>
      <c r="F16" s="124">
        <v>141</v>
      </c>
      <c r="G16" s="124">
        <v>102</v>
      </c>
      <c r="H16" s="124">
        <v>112</v>
      </c>
      <c r="I16" s="124">
        <f t="shared" si="1"/>
        <v>499</v>
      </c>
      <c r="J16" s="125">
        <f t="shared" si="2"/>
        <v>47.490347490347489</v>
      </c>
      <c r="K16" s="125">
        <f t="shared" si="3"/>
        <v>46.252285191956119</v>
      </c>
      <c r="L16" s="126">
        <f t="shared" si="4"/>
        <v>46.854460093896719</v>
      </c>
    </row>
    <row r="17" spans="1:12" ht="30" customHeight="1" x14ac:dyDescent="0.3">
      <c r="A17" s="57" t="s">
        <v>68</v>
      </c>
      <c r="B17" s="58">
        <v>365</v>
      </c>
      <c r="C17" s="58">
        <v>378</v>
      </c>
      <c r="D17" s="124">
        <f t="shared" si="0"/>
        <v>743</v>
      </c>
      <c r="E17" s="124">
        <v>99</v>
      </c>
      <c r="F17" s="124">
        <v>98</v>
      </c>
      <c r="G17" s="124">
        <v>76</v>
      </c>
      <c r="H17" s="124">
        <v>85</v>
      </c>
      <c r="I17" s="124">
        <f t="shared" si="1"/>
        <v>358</v>
      </c>
      <c r="J17" s="125">
        <f t="shared" si="2"/>
        <v>47.945205479452049</v>
      </c>
      <c r="K17" s="125">
        <f t="shared" si="3"/>
        <v>48.412698412698411</v>
      </c>
      <c r="L17" s="126">
        <f t="shared" si="4"/>
        <v>48.183041722745621</v>
      </c>
    </row>
    <row r="18" spans="1:12" ht="30" customHeight="1" x14ac:dyDescent="0.3">
      <c r="A18" s="57" t="s">
        <v>69</v>
      </c>
      <c r="B18" s="58">
        <v>448</v>
      </c>
      <c r="C18" s="58">
        <v>397</v>
      </c>
      <c r="D18" s="124">
        <f t="shared" si="0"/>
        <v>845</v>
      </c>
      <c r="E18" s="124">
        <v>108</v>
      </c>
      <c r="F18" s="124">
        <v>85</v>
      </c>
      <c r="G18" s="124">
        <v>89</v>
      </c>
      <c r="H18" s="124">
        <v>79</v>
      </c>
      <c r="I18" s="124">
        <f t="shared" si="1"/>
        <v>361</v>
      </c>
      <c r="J18" s="125">
        <f t="shared" si="2"/>
        <v>43.973214285714285</v>
      </c>
      <c r="K18" s="125">
        <f t="shared" si="3"/>
        <v>41.309823677581861</v>
      </c>
      <c r="L18" s="126">
        <f t="shared" si="4"/>
        <v>42.721893491124256</v>
      </c>
    </row>
    <row r="19" spans="1:12" ht="30" customHeight="1" x14ac:dyDescent="0.3">
      <c r="A19" s="57" t="s">
        <v>141</v>
      </c>
      <c r="B19" s="58">
        <v>812</v>
      </c>
      <c r="C19" s="58">
        <v>794</v>
      </c>
      <c r="D19" s="124">
        <f t="shared" si="0"/>
        <v>1606</v>
      </c>
      <c r="E19" s="124">
        <v>234</v>
      </c>
      <c r="F19" s="124">
        <v>179</v>
      </c>
      <c r="G19" s="124">
        <v>160</v>
      </c>
      <c r="H19" s="124">
        <v>192</v>
      </c>
      <c r="I19" s="124">
        <f t="shared" si="1"/>
        <v>765</v>
      </c>
      <c r="J19" s="125">
        <f t="shared" si="2"/>
        <v>48.522167487684733</v>
      </c>
      <c r="K19" s="125">
        <f t="shared" si="3"/>
        <v>46.725440806045334</v>
      </c>
      <c r="L19" s="126">
        <f t="shared" si="4"/>
        <v>47.633872976338729</v>
      </c>
    </row>
    <row r="20" spans="1:12" ht="30" customHeight="1" x14ac:dyDescent="0.3">
      <c r="A20" s="57" t="s">
        <v>70</v>
      </c>
      <c r="B20" s="58">
        <v>441</v>
      </c>
      <c r="C20" s="58">
        <v>421</v>
      </c>
      <c r="D20" s="124">
        <f t="shared" si="0"/>
        <v>862</v>
      </c>
      <c r="E20" s="124">
        <v>132</v>
      </c>
      <c r="F20" s="124">
        <v>90</v>
      </c>
      <c r="G20" s="124">
        <v>54</v>
      </c>
      <c r="H20" s="124">
        <v>68</v>
      </c>
      <c r="I20" s="124">
        <f t="shared" si="1"/>
        <v>344</v>
      </c>
      <c r="J20" s="125">
        <f t="shared" si="2"/>
        <v>42.176870748299322</v>
      </c>
      <c r="K20" s="125">
        <f t="shared" si="3"/>
        <v>37.529691211401421</v>
      </c>
      <c r="L20" s="126">
        <f t="shared" si="4"/>
        <v>39.907192575406029</v>
      </c>
    </row>
    <row r="21" spans="1:12" ht="30" customHeight="1" x14ac:dyDescent="0.3">
      <c r="A21" s="57" t="s">
        <v>72</v>
      </c>
      <c r="B21" s="58">
        <v>400</v>
      </c>
      <c r="C21" s="58">
        <v>428</v>
      </c>
      <c r="D21" s="124">
        <f t="shared" si="0"/>
        <v>828</v>
      </c>
      <c r="E21" s="124">
        <v>114</v>
      </c>
      <c r="F21" s="124">
        <v>97</v>
      </c>
      <c r="G21" s="124">
        <v>48</v>
      </c>
      <c r="H21" s="124">
        <v>52</v>
      </c>
      <c r="I21" s="124">
        <f t="shared" si="1"/>
        <v>311</v>
      </c>
      <c r="J21" s="125">
        <f t="shared" si="2"/>
        <v>40.5</v>
      </c>
      <c r="K21" s="125">
        <f t="shared" si="3"/>
        <v>34.813084112149532</v>
      </c>
      <c r="L21" s="126">
        <f t="shared" si="4"/>
        <v>37.560386473429951</v>
      </c>
    </row>
    <row r="22" spans="1:12" ht="30" customHeight="1" thickBot="1" x14ac:dyDescent="0.35">
      <c r="A22" s="95" t="s">
        <v>71</v>
      </c>
      <c r="B22" s="62">
        <v>334</v>
      </c>
      <c r="C22" s="62">
        <v>325</v>
      </c>
      <c r="D22" s="127">
        <f t="shared" si="0"/>
        <v>659</v>
      </c>
      <c r="E22" s="128">
        <v>81</v>
      </c>
      <c r="F22" s="128">
        <v>64</v>
      </c>
      <c r="G22" s="128">
        <v>81</v>
      </c>
      <c r="H22" s="128">
        <v>89</v>
      </c>
      <c r="I22" s="124">
        <f t="shared" si="1"/>
        <v>315</v>
      </c>
      <c r="J22" s="125">
        <f t="shared" si="2"/>
        <v>48.50299401197605</v>
      </c>
      <c r="K22" s="129">
        <f t="shared" si="3"/>
        <v>47.07692307692308</v>
      </c>
      <c r="L22" s="130">
        <f t="shared" si="4"/>
        <v>47.799696509863431</v>
      </c>
    </row>
    <row r="23" spans="1:12" ht="30" customHeight="1" thickTop="1" thickBot="1" x14ac:dyDescent="0.35">
      <c r="A23" s="64" t="s">
        <v>9</v>
      </c>
      <c r="B23" s="131">
        <f>SUM(B7:B22)</f>
        <v>7670</v>
      </c>
      <c r="C23" s="131">
        <f>SUM(C7:C22)</f>
        <v>7882</v>
      </c>
      <c r="D23" s="131">
        <f t="shared" si="0"/>
        <v>15552</v>
      </c>
      <c r="E23" s="131">
        <f>SUM(E7:E22)</f>
        <v>2221</v>
      </c>
      <c r="F23" s="131">
        <f>SUM(F7:F22)</f>
        <v>1922</v>
      </c>
      <c r="G23" s="131">
        <f t="shared" ref="G23:H23" si="5">SUM(G7:G22)</f>
        <v>1334</v>
      </c>
      <c r="H23" s="131">
        <f t="shared" si="5"/>
        <v>1495</v>
      </c>
      <c r="I23" s="131">
        <f>SUM(E23:H23)</f>
        <v>6972</v>
      </c>
      <c r="J23" s="132">
        <f t="shared" ref="J23" si="6">E23/B23*100</f>
        <v>28.956975228161667</v>
      </c>
      <c r="K23" s="132">
        <f t="shared" si="3"/>
        <v>43.351941131692463</v>
      </c>
      <c r="L23" s="133">
        <f t="shared" si="4"/>
        <v>44.830246913580247</v>
      </c>
    </row>
    <row r="24" spans="1:12" ht="30" customHeight="1" x14ac:dyDescent="0.3">
      <c r="A24" s="93"/>
      <c r="B24" s="93"/>
      <c r="C24" s="93"/>
      <c r="D24" s="93"/>
      <c r="E24" s="93"/>
      <c r="F24" s="93"/>
      <c r="G24" s="93"/>
      <c r="H24" s="93"/>
      <c r="I24" s="93"/>
      <c r="J24" s="93"/>
      <c r="K24" s="93"/>
      <c r="L24" s="93"/>
    </row>
    <row r="25" spans="1:12" ht="30" customHeight="1" x14ac:dyDescent="0.3">
      <c r="A25" s="120"/>
      <c r="B25" s="120"/>
      <c r="C25" s="120"/>
      <c r="D25" s="120"/>
      <c r="E25" s="120"/>
      <c r="F25" s="120"/>
      <c r="G25" s="120"/>
      <c r="H25" s="120"/>
      <c r="I25" s="120"/>
      <c r="J25" s="120"/>
      <c r="K25" s="120"/>
      <c r="L25" s="120"/>
    </row>
    <row r="26" spans="1:12" ht="30" customHeight="1" x14ac:dyDescent="0.3">
      <c r="A26" s="120"/>
      <c r="B26" s="120"/>
      <c r="C26" s="120"/>
      <c r="D26" s="120"/>
      <c r="E26" s="120"/>
      <c r="F26" s="120"/>
      <c r="G26" s="120"/>
      <c r="H26" s="120"/>
      <c r="I26" s="120"/>
      <c r="J26" s="120"/>
      <c r="K26" s="120"/>
      <c r="L26" s="120"/>
    </row>
  </sheetData>
  <mergeCells count="10">
    <mergeCell ref="A1:D1"/>
    <mergeCell ref="B5:D5"/>
    <mergeCell ref="J5:L5"/>
    <mergeCell ref="A4:A6"/>
    <mergeCell ref="B4:D4"/>
    <mergeCell ref="E4:I4"/>
    <mergeCell ref="J4:L4"/>
    <mergeCell ref="E5:F5"/>
    <mergeCell ref="G5:H5"/>
    <mergeCell ref="A3:B3"/>
  </mergeCells>
  <phoneticPr fontId="2"/>
  <pageMargins left="0.47" right="0.3" top="0.2" bottom="0.21" header="0.2" footer="0.2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8"/>
  <sheetViews>
    <sheetView zoomScaleNormal="100" workbookViewId="0">
      <selection sqref="A1:XFD1048576"/>
    </sheetView>
  </sheetViews>
  <sheetFormatPr defaultColWidth="9" defaultRowHeight="30" customHeight="1" x14ac:dyDescent="0.3"/>
  <cols>
    <col min="1" max="1" width="14.453125" style="53" customWidth="1"/>
    <col min="2" max="4" width="8.6328125" style="53" customWidth="1"/>
    <col min="5" max="8" width="6.90625" style="53" customWidth="1"/>
    <col min="9" max="9" width="8.6328125" style="53" customWidth="1"/>
    <col min="10" max="12" width="7.26953125" style="53" customWidth="1"/>
    <col min="13" max="16384" width="9" style="53"/>
  </cols>
  <sheetData>
    <row r="2" spans="1:12" ht="30" customHeight="1" thickBot="1" x14ac:dyDescent="0.35">
      <c r="A2" s="313" t="s">
        <v>37</v>
      </c>
      <c r="B2" s="314"/>
    </row>
    <row r="3" spans="1:12" ht="30" customHeight="1" x14ac:dyDescent="0.3">
      <c r="A3" s="304" t="s">
        <v>197</v>
      </c>
      <c r="B3" s="307" t="s">
        <v>17</v>
      </c>
      <c r="C3" s="307"/>
      <c r="D3" s="307"/>
      <c r="E3" s="307" t="s">
        <v>18</v>
      </c>
      <c r="F3" s="307"/>
      <c r="G3" s="307"/>
      <c r="H3" s="307"/>
      <c r="I3" s="307"/>
      <c r="J3" s="307" t="s">
        <v>19</v>
      </c>
      <c r="K3" s="307"/>
      <c r="L3" s="308"/>
    </row>
    <row r="4" spans="1:12" ht="30" customHeight="1" x14ac:dyDescent="0.3">
      <c r="A4" s="305"/>
      <c r="B4" s="300"/>
      <c r="C4" s="301"/>
      <c r="D4" s="302"/>
      <c r="E4" s="309" t="s">
        <v>195</v>
      </c>
      <c r="F4" s="310"/>
      <c r="G4" s="311" t="s">
        <v>196</v>
      </c>
      <c r="H4" s="312"/>
      <c r="I4" s="54"/>
      <c r="J4" s="300"/>
      <c r="K4" s="301"/>
      <c r="L4" s="303"/>
    </row>
    <row r="5" spans="1:12" ht="30" customHeight="1" x14ac:dyDescent="0.3">
      <c r="A5" s="306"/>
      <c r="B5" s="55" t="s">
        <v>7</v>
      </c>
      <c r="C5" s="55" t="s">
        <v>8</v>
      </c>
      <c r="D5" s="55" t="s">
        <v>9</v>
      </c>
      <c r="E5" s="55" t="s">
        <v>7</v>
      </c>
      <c r="F5" s="55" t="s">
        <v>8</v>
      </c>
      <c r="G5" s="55" t="s">
        <v>7</v>
      </c>
      <c r="H5" s="55" t="s">
        <v>8</v>
      </c>
      <c r="I5" s="55" t="s">
        <v>9</v>
      </c>
      <c r="J5" s="55" t="s">
        <v>7</v>
      </c>
      <c r="K5" s="55" t="s">
        <v>8</v>
      </c>
      <c r="L5" s="56" t="s">
        <v>9</v>
      </c>
    </row>
    <row r="6" spans="1:12" ht="30" customHeight="1" x14ac:dyDescent="0.3">
      <c r="A6" s="57" t="s">
        <v>73</v>
      </c>
      <c r="B6" s="94">
        <v>4027</v>
      </c>
      <c r="C6" s="94">
        <v>3861</v>
      </c>
      <c r="D6" s="99">
        <f t="shared" ref="D6:D11" si="0">SUM(B6:C6)</f>
        <v>7888</v>
      </c>
      <c r="E6" s="99">
        <v>1160</v>
      </c>
      <c r="F6" s="99">
        <v>991</v>
      </c>
      <c r="G6" s="99">
        <v>598</v>
      </c>
      <c r="H6" s="99">
        <v>655</v>
      </c>
      <c r="I6" s="99">
        <f>SUM(E6:H6)</f>
        <v>3404</v>
      </c>
      <c r="J6" s="100">
        <f>(E6+G6)/B6*100</f>
        <v>43.65532654581574</v>
      </c>
      <c r="K6" s="100">
        <f>(F6+H6)/C6*100</f>
        <v>42.631442631442631</v>
      </c>
      <c r="L6" s="101">
        <f t="shared" ref="L6:L11" si="1">I6/D6*100</f>
        <v>43.154158215010142</v>
      </c>
    </row>
    <row r="7" spans="1:12" ht="30" customHeight="1" x14ac:dyDescent="0.3">
      <c r="A7" s="57" t="s">
        <v>74</v>
      </c>
      <c r="B7" s="94">
        <v>1369</v>
      </c>
      <c r="C7" s="94">
        <v>1453</v>
      </c>
      <c r="D7" s="99">
        <f t="shared" si="0"/>
        <v>2822</v>
      </c>
      <c r="E7" s="99">
        <v>382</v>
      </c>
      <c r="F7" s="99">
        <v>336</v>
      </c>
      <c r="G7" s="99">
        <v>187</v>
      </c>
      <c r="H7" s="99">
        <v>232</v>
      </c>
      <c r="I7" s="99">
        <f t="shared" ref="I7:I10" si="2">SUM(E7:H7)</f>
        <v>1137</v>
      </c>
      <c r="J7" s="100">
        <f t="shared" ref="J7:J11" si="3">(E7+G7)/B7*100</f>
        <v>41.563184806428048</v>
      </c>
      <c r="K7" s="100">
        <f t="shared" ref="K7:K11" si="4">(F7+H7)/C7*100</f>
        <v>39.091534755677912</v>
      </c>
      <c r="L7" s="101">
        <f t="shared" si="1"/>
        <v>40.29057406094968</v>
      </c>
    </row>
    <row r="8" spans="1:12" ht="30" customHeight="1" x14ac:dyDescent="0.3">
      <c r="A8" s="57" t="s">
        <v>75</v>
      </c>
      <c r="B8" s="94">
        <v>814</v>
      </c>
      <c r="C8" s="94">
        <v>861</v>
      </c>
      <c r="D8" s="99">
        <f t="shared" si="0"/>
        <v>1675</v>
      </c>
      <c r="E8" s="99">
        <v>210</v>
      </c>
      <c r="F8" s="99">
        <v>210</v>
      </c>
      <c r="G8" s="99">
        <v>130</v>
      </c>
      <c r="H8" s="99">
        <v>143</v>
      </c>
      <c r="I8" s="99">
        <f t="shared" si="2"/>
        <v>693</v>
      </c>
      <c r="J8" s="100">
        <f t="shared" si="3"/>
        <v>41.76904176904177</v>
      </c>
      <c r="K8" s="100">
        <f t="shared" si="4"/>
        <v>40.998838559814175</v>
      </c>
      <c r="L8" s="101">
        <f t="shared" si="1"/>
        <v>41.373134328358205</v>
      </c>
    </row>
    <row r="9" spans="1:12" ht="30" customHeight="1" x14ac:dyDescent="0.3">
      <c r="A9" s="57" t="s">
        <v>76</v>
      </c>
      <c r="B9" s="94">
        <v>912</v>
      </c>
      <c r="C9" s="94">
        <v>999</v>
      </c>
      <c r="D9" s="99">
        <f t="shared" si="0"/>
        <v>1911</v>
      </c>
      <c r="E9" s="99">
        <v>261</v>
      </c>
      <c r="F9" s="99">
        <v>269</v>
      </c>
      <c r="G9" s="99">
        <v>125</v>
      </c>
      <c r="H9" s="99">
        <v>133</v>
      </c>
      <c r="I9" s="99">
        <f t="shared" si="2"/>
        <v>788</v>
      </c>
      <c r="J9" s="100">
        <f t="shared" si="3"/>
        <v>42.324561403508767</v>
      </c>
      <c r="K9" s="100">
        <f t="shared" si="4"/>
        <v>40.24024024024024</v>
      </c>
      <c r="L9" s="101">
        <f t="shared" si="1"/>
        <v>41.234955520669807</v>
      </c>
    </row>
    <row r="10" spans="1:12" ht="30" customHeight="1" thickBot="1" x14ac:dyDescent="0.35">
      <c r="A10" s="95" t="s">
        <v>77</v>
      </c>
      <c r="B10" s="96">
        <v>757</v>
      </c>
      <c r="C10" s="96">
        <v>781</v>
      </c>
      <c r="D10" s="102">
        <f t="shared" si="0"/>
        <v>1538</v>
      </c>
      <c r="E10" s="99">
        <v>225</v>
      </c>
      <c r="F10" s="102">
        <v>189</v>
      </c>
      <c r="G10" s="102">
        <v>87</v>
      </c>
      <c r="H10" s="102">
        <v>99</v>
      </c>
      <c r="I10" s="99">
        <f t="shared" si="2"/>
        <v>600</v>
      </c>
      <c r="J10" s="103">
        <f t="shared" si="3"/>
        <v>41.215323645970933</v>
      </c>
      <c r="K10" s="103">
        <f t="shared" si="4"/>
        <v>36.875800256081945</v>
      </c>
      <c r="L10" s="104">
        <f t="shared" si="1"/>
        <v>39.011703511053312</v>
      </c>
    </row>
    <row r="11" spans="1:12" ht="30" customHeight="1" thickTop="1" thickBot="1" x14ac:dyDescent="0.35">
      <c r="A11" s="64" t="s">
        <v>9</v>
      </c>
      <c r="B11" s="105">
        <f>SUM(B6:B10)</f>
        <v>7879</v>
      </c>
      <c r="C11" s="105">
        <f>SUM(C6:C10)</f>
        <v>7955</v>
      </c>
      <c r="D11" s="105">
        <f t="shared" si="0"/>
        <v>15834</v>
      </c>
      <c r="E11" s="105">
        <f>SUM(E6:E10)</f>
        <v>2238</v>
      </c>
      <c r="F11" s="105">
        <f>SUM(F6:F10)</f>
        <v>1995</v>
      </c>
      <c r="G11" s="105">
        <f t="shared" ref="G11:H11" si="5">SUM(G6:G10)</f>
        <v>1127</v>
      </c>
      <c r="H11" s="105">
        <f t="shared" si="5"/>
        <v>1262</v>
      </c>
      <c r="I11" s="105">
        <f>SUM(E11:H11)</f>
        <v>6622</v>
      </c>
      <c r="J11" s="106">
        <f t="shared" si="3"/>
        <v>42.70846554131235</v>
      </c>
      <c r="K11" s="106">
        <f t="shared" si="4"/>
        <v>40.942803268384665</v>
      </c>
      <c r="L11" s="107">
        <f t="shared" si="1"/>
        <v>41.821396993810787</v>
      </c>
    </row>
    <row r="12" spans="1:12" ht="30" customHeight="1" x14ac:dyDescent="0.3">
      <c r="A12" s="108"/>
      <c r="B12" s="109"/>
      <c r="C12" s="109"/>
      <c r="D12" s="109"/>
      <c r="E12" s="109"/>
      <c r="F12" s="109"/>
      <c r="G12" s="109"/>
      <c r="H12" s="109"/>
      <c r="I12" s="109"/>
      <c r="J12" s="110"/>
      <c r="K12" s="110"/>
      <c r="L12" s="110"/>
    </row>
    <row r="13" spans="1:12" ht="30" customHeight="1" x14ac:dyDescent="0.3">
      <c r="A13" s="68"/>
      <c r="B13" s="111"/>
      <c r="C13" s="111"/>
      <c r="D13" s="111"/>
      <c r="E13" s="111"/>
      <c r="F13" s="111"/>
      <c r="G13" s="111"/>
      <c r="H13" s="111"/>
      <c r="I13" s="111"/>
      <c r="J13" s="112"/>
      <c r="K13" s="112"/>
      <c r="L13" s="112"/>
    </row>
    <row r="14" spans="1:12" ht="30" customHeight="1" x14ac:dyDescent="0.3">
      <c r="A14" s="68"/>
      <c r="B14" s="111"/>
      <c r="C14" s="111"/>
      <c r="D14" s="111"/>
      <c r="E14" s="111"/>
      <c r="F14" s="111"/>
      <c r="G14" s="111"/>
      <c r="H14" s="111"/>
      <c r="I14" s="111"/>
      <c r="J14" s="112"/>
      <c r="K14" s="112"/>
      <c r="L14" s="112"/>
    </row>
    <row r="15" spans="1:12" ht="30" customHeight="1" thickBot="1" x14ac:dyDescent="0.35">
      <c r="A15" s="313" t="s">
        <v>38</v>
      </c>
      <c r="B15" s="313"/>
      <c r="C15" s="111"/>
      <c r="D15" s="111"/>
      <c r="E15" s="111"/>
      <c r="F15" s="111"/>
      <c r="G15" s="111"/>
      <c r="H15" s="111"/>
      <c r="I15" s="111"/>
      <c r="J15" s="112"/>
      <c r="K15" s="112"/>
      <c r="L15" s="112"/>
    </row>
    <row r="16" spans="1:12" ht="30" customHeight="1" x14ac:dyDescent="0.3">
      <c r="A16" s="304" t="s">
        <v>199</v>
      </c>
      <c r="B16" s="307" t="s">
        <v>17</v>
      </c>
      <c r="C16" s="307"/>
      <c r="D16" s="307"/>
      <c r="E16" s="307" t="s">
        <v>18</v>
      </c>
      <c r="F16" s="307"/>
      <c r="G16" s="307"/>
      <c r="H16" s="307"/>
      <c r="I16" s="307"/>
      <c r="J16" s="307" t="s">
        <v>19</v>
      </c>
      <c r="K16" s="307"/>
      <c r="L16" s="308"/>
    </row>
    <row r="17" spans="1:12" ht="30" customHeight="1" x14ac:dyDescent="0.3">
      <c r="A17" s="305"/>
      <c r="B17" s="300"/>
      <c r="C17" s="301"/>
      <c r="D17" s="302"/>
      <c r="E17" s="309" t="s">
        <v>195</v>
      </c>
      <c r="F17" s="310"/>
      <c r="G17" s="311" t="s">
        <v>196</v>
      </c>
      <c r="H17" s="312"/>
      <c r="I17" s="54"/>
      <c r="J17" s="300"/>
      <c r="K17" s="301"/>
      <c r="L17" s="303"/>
    </row>
    <row r="18" spans="1:12" ht="30" customHeight="1" x14ac:dyDescent="0.3">
      <c r="A18" s="306"/>
      <c r="B18" s="113" t="s">
        <v>7</v>
      </c>
      <c r="C18" s="113" t="s">
        <v>8</v>
      </c>
      <c r="D18" s="113" t="s">
        <v>9</v>
      </c>
      <c r="E18" s="113" t="s">
        <v>7</v>
      </c>
      <c r="F18" s="113" t="s">
        <v>8</v>
      </c>
      <c r="G18" s="113" t="s">
        <v>7</v>
      </c>
      <c r="H18" s="113" t="s">
        <v>8</v>
      </c>
      <c r="I18" s="113" t="s">
        <v>9</v>
      </c>
      <c r="J18" s="113" t="s">
        <v>7</v>
      </c>
      <c r="K18" s="113" t="s">
        <v>8</v>
      </c>
      <c r="L18" s="114" t="s">
        <v>9</v>
      </c>
    </row>
    <row r="19" spans="1:12" ht="30" customHeight="1" x14ac:dyDescent="0.3">
      <c r="A19" s="115" t="s">
        <v>213</v>
      </c>
      <c r="B19" s="116">
        <v>467</v>
      </c>
      <c r="C19" s="83">
        <v>474</v>
      </c>
      <c r="D19" s="84">
        <f t="shared" ref="D19:D26" si="6">SUM(B19:C19)</f>
        <v>941</v>
      </c>
      <c r="E19" s="84">
        <v>130</v>
      </c>
      <c r="F19" s="84">
        <v>120</v>
      </c>
      <c r="G19" s="84">
        <v>79</v>
      </c>
      <c r="H19" s="84">
        <v>70</v>
      </c>
      <c r="I19" s="84">
        <f>SUM(E19:H19)</f>
        <v>399</v>
      </c>
      <c r="J19" s="85">
        <f>(E19+G19)/B19*100</f>
        <v>44.75374732334047</v>
      </c>
      <c r="K19" s="85">
        <f>(F19+H19)/C19*100</f>
        <v>40.084388185654007</v>
      </c>
      <c r="L19" s="86">
        <f t="shared" ref="L19:L26" si="7">I19/D19*100</f>
        <v>42.401700318809773</v>
      </c>
    </row>
    <row r="20" spans="1:12" ht="30" customHeight="1" x14ac:dyDescent="0.3">
      <c r="A20" s="115" t="s">
        <v>78</v>
      </c>
      <c r="B20" s="116">
        <v>1200</v>
      </c>
      <c r="C20" s="83">
        <v>1178</v>
      </c>
      <c r="D20" s="84">
        <f t="shared" si="6"/>
        <v>2378</v>
      </c>
      <c r="E20" s="84">
        <v>312</v>
      </c>
      <c r="F20" s="84">
        <v>273</v>
      </c>
      <c r="G20" s="84">
        <v>119</v>
      </c>
      <c r="H20" s="84">
        <v>126</v>
      </c>
      <c r="I20" s="84">
        <f t="shared" ref="I20:I25" si="8">SUM(E20:H20)</f>
        <v>830</v>
      </c>
      <c r="J20" s="85">
        <f t="shared" ref="J20:J26" si="9">(E20+G20)/B20*100</f>
        <v>35.916666666666671</v>
      </c>
      <c r="K20" s="85">
        <f t="shared" ref="K20:K26" si="10">(F20+H20)/C20*100</f>
        <v>33.87096774193548</v>
      </c>
      <c r="L20" s="86">
        <f t="shared" si="7"/>
        <v>34.903280067283433</v>
      </c>
    </row>
    <row r="21" spans="1:12" ht="30" customHeight="1" x14ac:dyDescent="0.3">
      <c r="A21" s="74" t="s">
        <v>79</v>
      </c>
      <c r="B21" s="116">
        <v>1714</v>
      </c>
      <c r="C21" s="83">
        <v>1750</v>
      </c>
      <c r="D21" s="84">
        <f t="shared" si="6"/>
        <v>3464</v>
      </c>
      <c r="E21" s="84">
        <v>484</v>
      </c>
      <c r="F21" s="84">
        <v>479</v>
      </c>
      <c r="G21" s="84">
        <v>245</v>
      </c>
      <c r="H21" s="84">
        <v>238</v>
      </c>
      <c r="I21" s="84">
        <f t="shared" si="8"/>
        <v>1446</v>
      </c>
      <c r="J21" s="85">
        <f t="shared" si="9"/>
        <v>42.532088681446908</v>
      </c>
      <c r="K21" s="85">
        <f t="shared" si="10"/>
        <v>40.971428571428568</v>
      </c>
      <c r="L21" s="86">
        <f t="shared" si="7"/>
        <v>41.74364896073903</v>
      </c>
    </row>
    <row r="22" spans="1:12" ht="30" customHeight="1" x14ac:dyDescent="0.3">
      <c r="A22" s="74" t="s">
        <v>80</v>
      </c>
      <c r="B22" s="116">
        <v>910</v>
      </c>
      <c r="C22" s="83">
        <v>890</v>
      </c>
      <c r="D22" s="84">
        <f t="shared" si="6"/>
        <v>1800</v>
      </c>
      <c r="E22" s="84">
        <v>206</v>
      </c>
      <c r="F22" s="84">
        <v>191</v>
      </c>
      <c r="G22" s="84">
        <v>93</v>
      </c>
      <c r="H22" s="84">
        <v>92</v>
      </c>
      <c r="I22" s="84">
        <f t="shared" si="8"/>
        <v>582</v>
      </c>
      <c r="J22" s="85">
        <f t="shared" si="9"/>
        <v>32.857142857142854</v>
      </c>
      <c r="K22" s="85">
        <f t="shared" si="10"/>
        <v>31.797752808988765</v>
      </c>
      <c r="L22" s="86">
        <f t="shared" si="7"/>
        <v>32.333333333333329</v>
      </c>
    </row>
    <row r="23" spans="1:12" ht="30" customHeight="1" x14ac:dyDescent="0.3">
      <c r="A23" s="74" t="s">
        <v>81</v>
      </c>
      <c r="B23" s="116">
        <v>357</v>
      </c>
      <c r="C23" s="83">
        <v>367</v>
      </c>
      <c r="D23" s="84">
        <f t="shared" si="6"/>
        <v>724</v>
      </c>
      <c r="E23" s="84">
        <v>104</v>
      </c>
      <c r="F23" s="84">
        <v>96</v>
      </c>
      <c r="G23" s="84">
        <v>40</v>
      </c>
      <c r="H23" s="84">
        <v>36</v>
      </c>
      <c r="I23" s="84">
        <f t="shared" si="8"/>
        <v>276</v>
      </c>
      <c r="J23" s="85">
        <f t="shared" si="9"/>
        <v>40.336134453781511</v>
      </c>
      <c r="K23" s="85">
        <f t="shared" si="10"/>
        <v>35.967302452316076</v>
      </c>
      <c r="L23" s="86">
        <f t="shared" si="7"/>
        <v>38.121546961325969</v>
      </c>
    </row>
    <row r="24" spans="1:12" ht="30" customHeight="1" x14ac:dyDescent="0.3">
      <c r="A24" s="74" t="s">
        <v>82</v>
      </c>
      <c r="B24" s="116">
        <v>743</v>
      </c>
      <c r="C24" s="83">
        <v>744</v>
      </c>
      <c r="D24" s="84">
        <f t="shared" si="6"/>
        <v>1487</v>
      </c>
      <c r="E24" s="84">
        <v>190</v>
      </c>
      <c r="F24" s="84">
        <v>165</v>
      </c>
      <c r="G24" s="84">
        <v>98</v>
      </c>
      <c r="H24" s="84">
        <v>117</v>
      </c>
      <c r="I24" s="84">
        <f t="shared" si="8"/>
        <v>570</v>
      </c>
      <c r="J24" s="85">
        <f t="shared" si="9"/>
        <v>38.761776581426652</v>
      </c>
      <c r="K24" s="85">
        <f t="shared" si="10"/>
        <v>37.903225806451616</v>
      </c>
      <c r="L24" s="86">
        <f t="shared" si="7"/>
        <v>38.332212508406187</v>
      </c>
    </row>
    <row r="25" spans="1:12" ht="30" customHeight="1" thickBot="1" x14ac:dyDescent="0.35">
      <c r="A25" s="117" t="s">
        <v>83</v>
      </c>
      <c r="B25" s="116">
        <v>2316</v>
      </c>
      <c r="C25" s="83">
        <v>2345</v>
      </c>
      <c r="D25" s="84">
        <f t="shared" si="6"/>
        <v>4661</v>
      </c>
      <c r="E25" s="84">
        <v>689</v>
      </c>
      <c r="F25" s="84">
        <v>620</v>
      </c>
      <c r="G25" s="84">
        <v>328</v>
      </c>
      <c r="H25" s="84">
        <v>324</v>
      </c>
      <c r="I25" s="84">
        <f t="shared" si="8"/>
        <v>1961</v>
      </c>
      <c r="J25" s="88">
        <f t="shared" si="9"/>
        <v>43.911917098445599</v>
      </c>
      <c r="K25" s="88">
        <f t="shared" si="10"/>
        <v>40.255863539445627</v>
      </c>
      <c r="L25" s="118">
        <f t="shared" si="7"/>
        <v>42.072516627333187</v>
      </c>
    </row>
    <row r="26" spans="1:12" ht="30" customHeight="1" thickTop="1" thickBot="1" x14ac:dyDescent="0.35">
      <c r="A26" s="64" t="s">
        <v>9</v>
      </c>
      <c r="B26" s="90">
        <f>SUM(B19:B25)</f>
        <v>7707</v>
      </c>
      <c r="C26" s="90">
        <f>SUM(C19:C25)</f>
        <v>7748</v>
      </c>
      <c r="D26" s="90">
        <f t="shared" si="6"/>
        <v>15455</v>
      </c>
      <c r="E26" s="90">
        <f>SUM(E19:E25)</f>
        <v>2115</v>
      </c>
      <c r="F26" s="90">
        <f>SUM(F19:F25)</f>
        <v>1944</v>
      </c>
      <c r="G26" s="90">
        <f t="shared" ref="G26:H26" si="11">SUM(G19:G25)</f>
        <v>1002</v>
      </c>
      <c r="H26" s="90">
        <f t="shared" si="11"/>
        <v>1003</v>
      </c>
      <c r="I26" s="90">
        <f>SUM(E26:H26)</f>
        <v>6064</v>
      </c>
      <c r="J26" s="91">
        <f t="shared" si="9"/>
        <v>40.443752432853252</v>
      </c>
      <c r="K26" s="91">
        <f t="shared" si="10"/>
        <v>38.035622096024781</v>
      </c>
      <c r="L26" s="119">
        <f t="shared" si="7"/>
        <v>39.236493044322224</v>
      </c>
    </row>
    <row r="27" spans="1:12" ht="30" customHeight="1" x14ac:dyDescent="0.3">
      <c r="A27" s="93"/>
      <c r="B27" s="93"/>
      <c r="C27" s="93"/>
      <c r="D27" s="93"/>
      <c r="E27" s="93"/>
      <c r="F27" s="93"/>
      <c r="G27" s="93"/>
      <c r="H27" s="93"/>
      <c r="I27" s="93"/>
      <c r="J27" s="93"/>
      <c r="K27" s="93"/>
      <c r="L27" s="93"/>
    </row>
    <row r="28" spans="1:12" ht="30" customHeight="1" x14ac:dyDescent="0.3">
      <c r="A28" s="120"/>
      <c r="B28" s="120"/>
      <c r="C28" s="120"/>
      <c r="D28" s="120"/>
      <c r="E28" s="120"/>
      <c r="F28" s="120"/>
      <c r="G28" s="120"/>
      <c r="H28" s="120"/>
      <c r="I28" s="120"/>
      <c r="J28" s="120"/>
      <c r="K28" s="120"/>
      <c r="L28" s="120"/>
    </row>
  </sheetData>
  <mergeCells count="18">
    <mergeCell ref="J3:L3"/>
    <mergeCell ref="B16:D16"/>
    <mergeCell ref="E16:I16"/>
    <mergeCell ref="J16:L16"/>
    <mergeCell ref="A2:B2"/>
    <mergeCell ref="A15:B15"/>
    <mergeCell ref="A16:A18"/>
    <mergeCell ref="B4:D4"/>
    <mergeCell ref="J4:L4"/>
    <mergeCell ref="B17:D17"/>
    <mergeCell ref="J17:L17"/>
    <mergeCell ref="A3:A5"/>
    <mergeCell ref="B3:D3"/>
    <mergeCell ref="E3:I3"/>
    <mergeCell ref="E4:F4"/>
    <mergeCell ref="G4:H4"/>
    <mergeCell ref="E17:F17"/>
    <mergeCell ref="G17:H17"/>
  </mergeCells>
  <phoneticPr fontId="2"/>
  <pageMargins left="0.28999999999999998" right="0.32" top="0.2" bottom="0.21" header="0.2" footer="0.2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0"/>
  <sheetViews>
    <sheetView zoomScaleNormal="100" workbookViewId="0">
      <selection sqref="A1:XFD1048576"/>
    </sheetView>
  </sheetViews>
  <sheetFormatPr defaultRowHeight="13" x14ac:dyDescent="0.2"/>
  <cols>
    <col min="1" max="1" width="14.7265625" style="6" customWidth="1"/>
    <col min="2" max="4" width="8.6328125" style="6" customWidth="1"/>
    <col min="5" max="8" width="7.08984375" style="6" customWidth="1"/>
    <col min="9" max="9" width="8.6328125" style="6" customWidth="1"/>
    <col min="10" max="12" width="7.453125" style="6" customWidth="1"/>
    <col min="13" max="16384" width="8.7265625" style="6"/>
  </cols>
  <sheetData>
    <row r="1" spans="1:12" ht="20.25" customHeight="1" x14ac:dyDescent="0.2"/>
    <row r="2" spans="1:12" ht="30" customHeight="1" thickBot="1" x14ac:dyDescent="0.35">
      <c r="A2" s="313" t="s">
        <v>39</v>
      </c>
      <c r="B2" s="314"/>
      <c r="C2" s="53"/>
      <c r="D2" s="53"/>
      <c r="E2" s="53"/>
      <c r="F2" s="53"/>
      <c r="G2" s="53"/>
      <c r="H2" s="53"/>
      <c r="I2" s="53"/>
      <c r="J2" s="53"/>
      <c r="K2" s="53"/>
      <c r="L2" s="53"/>
    </row>
    <row r="3" spans="1:12" ht="30" customHeight="1" x14ac:dyDescent="0.2">
      <c r="A3" s="304" t="s">
        <v>199</v>
      </c>
      <c r="B3" s="307" t="s">
        <v>17</v>
      </c>
      <c r="C3" s="307"/>
      <c r="D3" s="307"/>
      <c r="E3" s="307" t="s">
        <v>18</v>
      </c>
      <c r="F3" s="307"/>
      <c r="G3" s="307"/>
      <c r="H3" s="307"/>
      <c r="I3" s="307"/>
      <c r="J3" s="307" t="s">
        <v>19</v>
      </c>
      <c r="K3" s="307"/>
      <c r="L3" s="308"/>
    </row>
    <row r="4" spans="1:12" s="53" customFormat="1" ht="30" customHeight="1" x14ac:dyDescent="0.3">
      <c r="A4" s="305"/>
      <c r="B4" s="300"/>
      <c r="C4" s="301"/>
      <c r="D4" s="302"/>
      <c r="E4" s="309" t="s">
        <v>195</v>
      </c>
      <c r="F4" s="310"/>
      <c r="G4" s="311" t="s">
        <v>196</v>
      </c>
      <c r="H4" s="312"/>
      <c r="I4" s="54"/>
      <c r="J4" s="300"/>
      <c r="K4" s="301"/>
      <c r="L4" s="303"/>
    </row>
    <row r="5" spans="1:12" ht="30" customHeight="1" x14ac:dyDescent="0.2">
      <c r="A5" s="306"/>
      <c r="B5" s="55" t="s">
        <v>7</v>
      </c>
      <c r="C5" s="55" t="s">
        <v>8</v>
      </c>
      <c r="D5" s="55" t="s">
        <v>9</v>
      </c>
      <c r="E5" s="55" t="s">
        <v>7</v>
      </c>
      <c r="F5" s="55" t="s">
        <v>8</v>
      </c>
      <c r="G5" s="55" t="s">
        <v>7</v>
      </c>
      <c r="H5" s="55" t="s">
        <v>8</v>
      </c>
      <c r="I5" s="55" t="s">
        <v>9</v>
      </c>
      <c r="J5" s="55" t="s">
        <v>7</v>
      </c>
      <c r="K5" s="55" t="s">
        <v>8</v>
      </c>
      <c r="L5" s="56" t="s">
        <v>9</v>
      </c>
    </row>
    <row r="6" spans="1:12" ht="30" customHeight="1" x14ac:dyDescent="0.25">
      <c r="A6" s="57" t="s">
        <v>34</v>
      </c>
      <c r="B6" s="94">
        <v>2724</v>
      </c>
      <c r="C6" s="94">
        <v>2830</v>
      </c>
      <c r="D6" s="84">
        <f>SUM(B6:C6)</f>
        <v>5554</v>
      </c>
      <c r="E6" s="84">
        <v>650</v>
      </c>
      <c r="F6" s="84">
        <v>627</v>
      </c>
      <c r="G6" s="84">
        <v>400</v>
      </c>
      <c r="H6" s="84">
        <v>483</v>
      </c>
      <c r="I6" s="84">
        <f t="shared" ref="I6:I29" si="0">SUM(E6:H6)</f>
        <v>2160</v>
      </c>
      <c r="J6" s="85">
        <f>(E6+G6)/B6*100</f>
        <v>38.546255506607928</v>
      </c>
      <c r="K6" s="85">
        <f>(F6+H6)/C6*100</f>
        <v>39.222614840989401</v>
      </c>
      <c r="L6" s="86">
        <f>I6/D6*100</f>
        <v>38.890889449045737</v>
      </c>
    </row>
    <row r="7" spans="1:12" ht="30" customHeight="1" x14ac:dyDescent="0.25">
      <c r="A7" s="57" t="s">
        <v>40</v>
      </c>
      <c r="B7" s="94">
        <v>612</v>
      </c>
      <c r="C7" s="94">
        <v>646</v>
      </c>
      <c r="D7" s="84">
        <f t="shared" ref="D7:D29" si="1">SUM(B7:C7)</f>
        <v>1258</v>
      </c>
      <c r="E7" s="84">
        <v>169</v>
      </c>
      <c r="F7" s="84">
        <v>151</v>
      </c>
      <c r="G7" s="84">
        <v>74</v>
      </c>
      <c r="H7" s="84">
        <v>87</v>
      </c>
      <c r="I7" s="84">
        <f t="shared" si="0"/>
        <v>481</v>
      </c>
      <c r="J7" s="85">
        <f t="shared" ref="J7:J29" si="2">(E7+G7)/B7*100</f>
        <v>39.705882352941174</v>
      </c>
      <c r="K7" s="85">
        <f t="shared" ref="K7:K28" si="3">(F7+H7)/C7*100</f>
        <v>36.84210526315789</v>
      </c>
      <c r="L7" s="86">
        <f>I7/D7*100</f>
        <v>38.235294117647058</v>
      </c>
    </row>
    <row r="8" spans="1:12" ht="30" customHeight="1" x14ac:dyDescent="0.25">
      <c r="A8" s="57" t="s">
        <v>41</v>
      </c>
      <c r="B8" s="94">
        <v>2015</v>
      </c>
      <c r="C8" s="94">
        <v>1948</v>
      </c>
      <c r="D8" s="84">
        <f t="shared" si="1"/>
        <v>3963</v>
      </c>
      <c r="E8" s="84">
        <v>551</v>
      </c>
      <c r="F8" s="84">
        <v>489</v>
      </c>
      <c r="G8" s="84">
        <v>301</v>
      </c>
      <c r="H8" s="84">
        <v>315</v>
      </c>
      <c r="I8" s="84">
        <f t="shared" si="0"/>
        <v>1656</v>
      </c>
      <c r="J8" s="85">
        <f t="shared" si="2"/>
        <v>42.282878411910666</v>
      </c>
      <c r="K8" s="85">
        <f t="shared" si="3"/>
        <v>41.273100616016428</v>
      </c>
      <c r="L8" s="86">
        <f t="shared" ref="L8:L29" si="4">I8/D8*100</f>
        <v>41.786525359576075</v>
      </c>
    </row>
    <row r="9" spans="1:12" ht="30" customHeight="1" x14ac:dyDescent="0.25">
      <c r="A9" s="57" t="s">
        <v>42</v>
      </c>
      <c r="B9" s="94">
        <v>787</v>
      </c>
      <c r="C9" s="94">
        <v>801</v>
      </c>
      <c r="D9" s="84">
        <f t="shared" si="1"/>
        <v>1588</v>
      </c>
      <c r="E9" s="84">
        <v>290</v>
      </c>
      <c r="F9" s="84">
        <v>263</v>
      </c>
      <c r="G9" s="84">
        <v>113</v>
      </c>
      <c r="H9" s="84">
        <v>116</v>
      </c>
      <c r="I9" s="84">
        <f t="shared" si="0"/>
        <v>782</v>
      </c>
      <c r="J9" s="85">
        <f t="shared" si="2"/>
        <v>51.207115628970776</v>
      </c>
      <c r="K9" s="85">
        <f t="shared" si="3"/>
        <v>47.315855181023721</v>
      </c>
      <c r="L9" s="86">
        <f t="shared" si="4"/>
        <v>49.244332493702771</v>
      </c>
    </row>
    <row r="10" spans="1:12" ht="30" customHeight="1" x14ac:dyDescent="0.25">
      <c r="A10" s="57" t="s">
        <v>44</v>
      </c>
      <c r="B10" s="94">
        <v>548</v>
      </c>
      <c r="C10" s="94">
        <v>526</v>
      </c>
      <c r="D10" s="84">
        <f t="shared" si="1"/>
        <v>1074</v>
      </c>
      <c r="E10" s="84">
        <v>146</v>
      </c>
      <c r="F10" s="84">
        <v>135</v>
      </c>
      <c r="G10" s="84">
        <v>95</v>
      </c>
      <c r="H10" s="84">
        <v>85</v>
      </c>
      <c r="I10" s="84">
        <f t="shared" si="0"/>
        <v>461</v>
      </c>
      <c r="J10" s="85">
        <f t="shared" si="2"/>
        <v>43.978102189781019</v>
      </c>
      <c r="K10" s="85">
        <f t="shared" si="3"/>
        <v>41.825095057034225</v>
      </c>
      <c r="L10" s="86">
        <f t="shared" si="4"/>
        <v>42.923649906890134</v>
      </c>
    </row>
    <row r="11" spans="1:12" ht="30" customHeight="1" x14ac:dyDescent="0.25">
      <c r="A11" s="57" t="s">
        <v>45</v>
      </c>
      <c r="B11" s="94">
        <v>450</v>
      </c>
      <c r="C11" s="94">
        <v>420</v>
      </c>
      <c r="D11" s="84">
        <f t="shared" si="1"/>
        <v>870</v>
      </c>
      <c r="E11" s="84">
        <v>122</v>
      </c>
      <c r="F11" s="84">
        <v>106</v>
      </c>
      <c r="G11" s="84">
        <v>35</v>
      </c>
      <c r="H11" s="84">
        <v>42</v>
      </c>
      <c r="I11" s="84">
        <f t="shared" si="0"/>
        <v>305</v>
      </c>
      <c r="J11" s="85">
        <f t="shared" si="2"/>
        <v>34.888888888888893</v>
      </c>
      <c r="K11" s="85">
        <f t="shared" si="3"/>
        <v>35.238095238095241</v>
      </c>
      <c r="L11" s="86">
        <f t="shared" si="4"/>
        <v>35.05747126436782</v>
      </c>
    </row>
    <row r="12" spans="1:12" ht="30" customHeight="1" x14ac:dyDescent="0.25">
      <c r="A12" s="57" t="s">
        <v>46</v>
      </c>
      <c r="B12" s="94">
        <v>406</v>
      </c>
      <c r="C12" s="94">
        <v>424</v>
      </c>
      <c r="D12" s="84">
        <f t="shared" si="1"/>
        <v>830</v>
      </c>
      <c r="E12" s="84">
        <v>164</v>
      </c>
      <c r="F12" s="84">
        <v>122</v>
      </c>
      <c r="G12" s="84">
        <v>33</v>
      </c>
      <c r="H12" s="84">
        <v>28</v>
      </c>
      <c r="I12" s="84">
        <f t="shared" si="0"/>
        <v>347</v>
      </c>
      <c r="J12" s="85">
        <f t="shared" si="2"/>
        <v>48.522167487684733</v>
      </c>
      <c r="K12" s="85">
        <f t="shared" si="3"/>
        <v>35.377358490566039</v>
      </c>
      <c r="L12" s="86">
        <f t="shared" si="4"/>
        <v>41.807228915662655</v>
      </c>
    </row>
    <row r="13" spans="1:12" ht="30" customHeight="1" x14ac:dyDescent="0.25">
      <c r="A13" s="57" t="s">
        <v>47</v>
      </c>
      <c r="B13" s="94">
        <v>2654</v>
      </c>
      <c r="C13" s="94">
        <v>2678</v>
      </c>
      <c r="D13" s="84">
        <f t="shared" si="1"/>
        <v>5332</v>
      </c>
      <c r="E13" s="84">
        <v>731</v>
      </c>
      <c r="F13" s="84">
        <v>635</v>
      </c>
      <c r="G13" s="84">
        <v>452</v>
      </c>
      <c r="H13" s="84">
        <v>496</v>
      </c>
      <c r="I13" s="84">
        <f t="shared" si="0"/>
        <v>2314</v>
      </c>
      <c r="J13" s="85">
        <f t="shared" si="2"/>
        <v>44.574227581009794</v>
      </c>
      <c r="K13" s="85">
        <f t="shared" si="3"/>
        <v>42.23300970873786</v>
      </c>
      <c r="L13" s="86">
        <f t="shared" si="4"/>
        <v>43.398349587396851</v>
      </c>
    </row>
    <row r="14" spans="1:12" ht="30" customHeight="1" x14ac:dyDescent="0.25">
      <c r="A14" s="57" t="s">
        <v>48</v>
      </c>
      <c r="B14" s="94">
        <v>250</v>
      </c>
      <c r="C14" s="94">
        <v>270</v>
      </c>
      <c r="D14" s="84">
        <f t="shared" si="1"/>
        <v>520</v>
      </c>
      <c r="E14" s="84">
        <v>89</v>
      </c>
      <c r="F14" s="84">
        <v>71</v>
      </c>
      <c r="G14" s="84">
        <v>41</v>
      </c>
      <c r="H14" s="84">
        <v>45</v>
      </c>
      <c r="I14" s="84">
        <f t="shared" si="0"/>
        <v>246</v>
      </c>
      <c r="J14" s="85">
        <f t="shared" si="2"/>
        <v>52</v>
      </c>
      <c r="K14" s="85">
        <f t="shared" si="3"/>
        <v>42.962962962962962</v>
      </c>
      <c r="L14" s="86">
        <f t="shared" si="4"/>
        <v>47.307692307692307</v>
      </c>
    </row>
    <row r="15" spans="1:12" ht="30" customHeight="1" x14ac:dyDescent="0.25">
      <c r="A15" s="57" t="s">
        <v>49</v>
      </c>
      <c r="B15" s="94">
        <v>398</v>
      </c>
      <c r="C15" s="94">
        <v>428</v>
      </c>
      <c r="D15" s="84">
        <f t="shared" si="1"/>
        <v>826</v>
      </c>
      <c r="E15" s="84">
        <v>98</v>
      </c>
      <c r="F15" s="84">
        <v>102</v>
      </c>
      <c r="G15" s="84">
        <v>77</v>
      </c>
      <c r="H15" s="84">
        <v>74</v>
      </c>
      <c r="I15" s="84">
        <f t="shared" si="0"/>
        <v>351</v>
      </c>
      <c r="J15" s="85">
        <f t="shared" si="2"/>
        <v>43.969849246231156</v>
      </c>
      <c r="K15" s="85">
        <f t="shared" si="3"/>
        <v>41.121495327102799</v>
      </c>
      <c r="L15" s="86">
        <f t="shared" si="4"/>
        <v>42.493946731234864</v>
      </c>
    </row>
    <row r="16" spans="1:12" ht="30" customHeight="1" x14ac:dyDescent="0.25">
      <c r="A16" s="57" t="s">
        <v>50</v>
      </c>
      <c r="B16" s="94">
        <v>1715</v>
      </c>
      <c r="C16" s="94">
        <v>1644</v>
      </c>
      <c r="D16" s="84">
        <f t="shared" si="1"/>
        <v>3359</v>
      </c>
      <c r="E16" s="84">
        <v>635</v>
      </c>
      <c r="F16" s="84">
        <v>588</v>
      </c>
      <c r="G16" s="84">
        <v>306</v>
      </c>
      <c r="H16" s="84">
        <v>296</v>
      </c>
      <c r="I16" s="84">
        <f t="shared" si="0"/>
        <v>1825</v>
      </c>
      <c r="J16" s="85">
        <f t="shared" si="2"/>
        <v>54.868804664723037</v>
      </c>
      <c r="K16" s="85">
        <f t="shared" si="3"/>
        <v>53.771289537712896</v>
      </c>
      <c r="L16" s="86">
        <f t="shared" si="4"/>
        <v>54.331646323310508</v>
      </c>
    </row>
    <row r="17" spans="1:12" ht="30" customHeight="1" x14ac:dyDescent="0.25">
      <c r="A17" s="57" t="s">
        <v>51</v>
      </c>
      <c r="B17" s="94">
        <v>741</v>
      </c>
      <c r="C17" s="94">
        <v>770</v>
      </c>
      <c r="D17" s="84">
        <f t="shared" si="1"/>
        <v>1511</v>
      </c>
      <c r="E17" s="84">
        <v>198</v>
      </c>
      <c r="F17" s="84">
        <v>168</v>
      </c>
      <c r="G17" s="84">
        <v>119</v>
      </c>
      <c r="H17" s="84">
        <v>126</v>
      </c>
      <c r="I17" s="84">
        <f t="shared" si="0"/>
        <v>611</v>
      </c>
      <c r="J17" s="85">
        <f t="shared" si="2"/>
        <v>42.780026990553303</v>
      </c>
      <c r="K17" s="85">
        <f t="shared" si="3"/>
        <v>38.181818181818187</v>
      </c>
      <c r="L17" s="86">
        <f t="shared" si="4"/>
        <v>40.436796823295829</v>
      </c>
    </row>
    <row r="18" spans="1:12" ht="30" customHeight="1" x14ac:dyDescent="0.25">
      <c r="A18" s="57" t="s">
        <v>165</v>
      </c>
      <c r="B18" s="94">
        <v>3465</v>
      </c>
      <c r="C18" s="94">
        <v>3437</v>
      </c>
      <c r="D18" s="84">
        <f>SUM(B18:C18)</f>
        <v>6902</v>
      </c>
      <c r="E18" s="84">
        <v>1186</v>
      </c>
      <c r="F18" s="84">
        <v>1069</v>
      </c>
      <c r="G18" s="84">
        <v>698</v>
      </c>
      <c r="H18" s="84">
        <v>727</v>
      </c>
      <c r="I18" s="84">
        <f t="shared" si="0"/>
        <v>3680</v>
      </c>
      <c r="J18" s="85">
        <f t="shared" si="2"/>
        <v>54.37229437229437</v>
      </c>
      <c r="K18" s="85">
        <f t="shared" si="3"/>
        <v>52.254873436136165</v>
      </c>
      <c r="L18" s="86">
        <f>I18/D18*100</f>
        <v>53.317878875688208</v>
      </c>
    </row>
    <row r="19" spans="1:12" ht="30" customHeight="1" x14ac:dyDescent="0.25">
      <c r="A19" s="57" t="s">
        <v>52</v>
      </c>
      <c r="B19" s="94">
        <v>3487</v>
      </c>
      <c r="C19" s="94">
        <v>2496</v>
      </c>
      <c r="D19" s="84">
        <f t="shared" ref="D19:D20" si="5">SUM(B19:C19)</f>
        <v>5983</v>
      </c>
      <c r="E19" s="84">
        <v>1174</v>
      </c>
      <c r="F19" s="84">
        <v>804</v>
      </c>
      <c r="G19" s="84">
        <v>513</v>
      </c>
      <c r="H19" s="84">
        <v>409</v>
      </c>
      <c r="I19" s="84">
        <f t="shared" si="0"/>
        <v>2900</v>
      </c>
      <c r="J19" s="85">
        <f t="shared" si="2"/>
        <v>48.379696013765418</v>
      </c>
      <c r="K19" s="85">
        <f t="shared" si="3"/>
        <v>48.597756410256409</v>
      </c>
      <c r="L19" s="86">
        <f t="shared" si="4"/>
        <v>48.470666889520309</v>
      </c>
    </row>
    <row r="20" spans="1:12" ht="30" customHeight="1" x14ac:dyDescent="0.25">
      <c r="A20" s="57" t="s">
        <v>53</v>
      </c>
      <c r="B20" s="94">
        <v>877</v>
      </c>
      <c r="C20" s="94">
        <v>853</v>
      </c>
      <c r="D20" s="84">
        <f t="shared" si="5"/>
        <v>1730</v>
      </c>
      <c r="E20" s="84">
        <v>273</v>
      </c>
      <c r="F20" s="84">
        <v>244</v>
      </c>
      <c r="G20" s="84">
        <v>148</v>
      </c>
      <c r="H20" s="84">
        <v>136</v>
      </c>
      <c r="I20" s="84">
        <f t="shared" si="0"/>
        <v>801</v>
      </c>
      <c r="J20" s="85">
        <f t="shared" si="2"/>
        <v>48.004561003420754</v>
      </c>
      <c r="K20" s="85">
        <f t="shared" si="3"/>
        <v>44.54865181711606</v>
      </c>
      <c r="L20" s="86">
        <f t="shared" si="4"/>
        <v>46.300578034682083</v>
      </c>
    </row>
    <row r="21" spans="1:12" ht="30" customHeight="1" x14ac:dyDescent="0.25">
      <c r="A21" s="57" t="s">
        <v>54</v>
      </c>
      <c r="B21" s="94">
        <v>1831</v>
      </c>
      <c r="C21" s="94">
        <v>1857</v>
      </c>
      <c r="D21" s="84">
        <f t="shared" si="1"/>
        <v>3688</v>
      </c>
      <c r="E21" s="84">
        <v>645</v>
      </c>
      <c r="F21" s="84">
        <v>577</v>
      </c>
      <c r="G21" s="84">
        <v>246</v>
      </c>
      <c r="H21" s="84">
        <v>284</v>
      </c>
      <c r="I21" s="84">
        <f t="shared" si="0"/>
        <v>1752</v>
      </c>
      <c r="J21" s="85">
        <f t="shared" si="2"/>
        <v>48.661933369743309</v>
      </c>
      <c r="K21" s="85">
        <f t="shared" si="3"/>
        <v>46.365105008077542</v>
      </c>
      <c r="L21" s="86">
        <f t="shared" si="4"/>
        <v>47.505422993492409</v>
      </c>
    </row>
    <row r="22" spans="1:12" ht="30" customHeight="1" x14ac:dyDescent="0.25">
      <c r="A22" s="57" t="s">
        <v>43</v>
      </c>
      <c r="B22" s="94">
        <v>1673</v>
      </c>
      <c r="C22" s="94">
        <v>1607</v>
      </c>
      <c r="D22" s="84">
        <f t="shared" si="1"/>
        <v>3280</v>
      </c>
      <c r="E22" s="84">
        <v>637</v>
      </c>
      <c r="F22" s="84">
        <v>553</v>
      </c>
      <c r="G22" s="84">
        <v>230</v>
      </c>
      <c r="H22" s="84">
        <v>231</v>
      </c>
      <c r="I22" s="84">
        <f t="shared" si="0"/>
        <v>1651</v>
      </c>
      <c r="J22" s="85">
        <f t="shared" si="2"/>
        <v>51.823072325164375</v>
      </c>
      <c r="K22" s="85">
        <f t="shared" si="3"/>
        <v>48.786558805227131</v>
      </c>
      <c r="L22" s="86">
        <f t="shared" si="4"/>
        <v>50.33536585365853</v>
      </c>
    </row>
    <row r="23" spans="1:12" ht="30" customHeight="1" x14ac:dyDescent="0.25">
      <c r="A23" s="57" t="s">
        <v>55</v>
      </c>
      <c r="B23" s="94">
        <v>1673</v>
      </c>
      <c r="C23" s="94">
        <v>1643</v>
      </c>
      <c r="D23" s="84">
        <f t="shared" si="1"/>
        <v>3316</v>
      </c>
      <c r="E23" s="84">
        <v>502</v>
      </c>
      <c r="F23" s="84">
        <v>447</v>
      </c>
      <c r="G23" s="84">
        <v>263</v>
      </c>
      <c r="H23" s="84">
        <v>306</v>
      </c>
      <c r="I23" s="84">
        <f t="shared" si="0"/>
        <v>1518</v>
      </c>
      <c r="J23" s="85">
        <f t="shared" si="2"/>
        <v>45.726240286909743</v>
      </c>
      <c r="K23" s="85">
        <f t="shared" si="3"/>
        <v>45.830797321972</v>
      </c>
      <c r="L23" s="86">
        <f t="shared" si="4"/>
        <v>45.778045838359475</v>
      </c>
    </row>
    <row r="24" spans="1:12" ht="30" customHeight="1" x14ac:dyDescent="0.25">
      <c r="A24" s="57" t="s">
        <v>56</v>
      </c>
      <c r="B24" s="94">
        <v>1011</v>
      </c>
      <c r="C24" s="94">
        <v>949</v>
      </c>
      <c r="D24" s="84">
        <f t="shared" si="1"/>
        <v>1960</v>
      </c>
      <c r="E24" s="84">
        <v>249</v>
      </c>
      <c r="F24" s="84">
        <v>226</v>
      </c>
      <c r="G24" s="84">
        <v>133</v>
      </c>
      <c r="H24" s="84">
        <v>132</v>
      </c>
      <c r="I24" s="84">
        <f t="shared" si="0"/>
        <v>740</v>
      </c>
      <c r="J24" s="85">
        <f t="shared" si="2"/>
        <v>37.784371909000988</v>
      </c>
      <c r="K24" s="85">
        <f t="shared" si="3"/>
        <v>37.723919915700741</v>
      </c>
      <c r="L24" s="86">
        <f t="shared" si="4"/>
        <v>37.755102040816325</v>
      </c>
    </row>
    <row r="25" spans="1:12" ht="30" customHeight="1" x14ac:dyDescent="0.25">
      <c r="A25" s="57" t="s">
        <v>57</v>
      </c>
      <c r="B25" s="94">
        <v>3446</v>
      </c>
      <c r="C25" s="94">
        <v>3329</v>
      </c>
      <c r="D25" s="84">
        <f t="shared" si="1"/>
        <v>6775</v>
      </c>
      <c r="E25" s="84">
        <v>1336</v>
      </c>
      <c r="F25" s="84">
        <v>1242</v>
      </c>
      <c r="G25" s="84">
        <v>519</v>
      </c>
      <c r="H25" s="84">
        <v>604</v>
      </c>
      <c r="I25" s="84">
        <f t="shared" si="0"/>
        <v>3701</v>
      </c>
      <c r="J25" s="85">
        <f t="shared" si="2"/>
        <v>53.830528148578061</v>
      </c>
      <c r="K25" s="85">
        <f t="shared" si="3"/>
        <v>55.452087714028245</v>
      </c>
      <c r="L25" s="86">
        <f t="shared" si="4"/>
        <v>54.627306273062729</v>
      </c>
    </row>
    <row r="26" spans="1:12" ht="30" customHeight="1" x14ac:dyDescent="0.25">
      <c r="A26" s="57" t="s">
        <v>58</v>
      </c>
      <c r="B26" s="94">
        <v>1246</v>
      </c>
      <c r="C26" s="94">
        <v>1225</v>
      </c>
      <c r="D26" s="84">
        <f t="shared" ref="D26" si="6">SUM(B26:C26)</f>
        <v>2471</v>
      </c>
      <c r="E26" s="84">
        <v>458</v>
      </c>
      <c r="F26" s="84">
        <v>404</v>
      </c>
      <c r="G26" s="84">
        <v>268</v>
      </c>
      <c r="H26" s="84">
        <v>298</v>
      </c>
      <c r="I26" s="84">
        <f t="shared" si="0"/>
        <v>1428</v>
      </c>
      <c r="J26" s="85">
        <f t="shared" si="2"/>
        <v>58.266452648475124</v>
      </c>
      <c r="K26" s="85">
        <f t="shared" si="3"/>
        <v>57.306122448979593</v>
      </c>
      <c r="L26" s="86">
        <f t="shared" ref="L26" si="7">I26/D26*100</f>
        <v>57.790368271954677</v>
      </c>
    </row>
    <row r="27" spans="1:12" ht="30" customHeight="1" x14ac:dyDescent="0.25">
      <c r="A27" s="57" t="s">
        <v>167</v>
      </c>
      <c r="B27" s="94">
        <v>3186</v>
      </c>
      <c r="C27" s="94">
        <v>3064</v>
      </c>
      <c r="D27" s="84">
        <f t="shared" si="1"/>
        <v>6250</v>
      </c>
      <c r="E27" s="84">
        <v>1133</v>
      </c>
      <c r="F27" s="84">
        <v>1029</v>
      </c>
      <c r="G27" s="84">
        <v>548</v>
      </c>
      <c r="H27" s="84">
        <v>576</v>
      </c>
      <c r="I27" s="84">
        <f t="shared" si="0"/>
        <v>3286</v>
      </c>
      <c r="J27" s="85">
        <f t="shared" si="2"/>
        <v>52.762084118016318</v>
      </c>
      <c r="K27" s="85">
        <f t="shared" si="3"/>
        <v>52.382506527415138</v>
      </c>
      <c r="L27" s="86">
        <f t="shared" si="4"/>
        <v>52.576000000000001</v>
      </c>
    </row>
    <row r="28" spans="1:12" ht="30" customHeight="1" thickBot="1" x14ac:dyDescent="0.3">
      <c r="A28" s="95" t="s">
        <v>168</v>
      </c>
      <c r="B28" s="96">
        <v>3767</v>
      </c>
      <c r="C28" s="94">
        <v>3558</v>
      </c>
      <c r="D28" s="97">
        <f t="shared" si="1"/>
        <v>7325</v>
      </c>
      <c r="E28" s="97">
        <v>1226</v>
      </c>
      <c r="F28" s="97">
        <v>1159</v>
      </c>
      <c r="G28" s="97">
        <v>446</v>
      </c>
      <c r="H28" s="97">
        <v>463</v>
      </c>
      <c r="I28" s="97">
        <f t="shared" si="0"/>
        <v>3294</v>
      </c>
      <c r="J28" s="88">
        <f t="shared" si="2"/>
        <v>44.385452614812849</v>
      </c>
      <c r="K28" s="88">
        <f t="shared" si="3"/>
        <v>45.587408656548625</v>
      </c>
      <c r="L28" s="89">
        <f t="shared" si="4"/>
        <v>44.969283276450511</v>
      </c>
    </row>
    <row r="29" spans="1:12" ht="30" customHeight="1" thickTop="1" thickBot="1" x14ac:dyDescent="0.3">
      <c r="A29" s="64" t="s">
        <v>9</v>
      </c>
      <c r="B29" s="90">
        <f>SUM(B6:B28)</f>
        <v>38962</v>
      </c>
      <c r="C29" s="90">
        <f>SUM(C6:C28)</f>
        <v>37403</v>
      </c>
      <c r="D29" s="90">
        <f t="shared" si="1"/>
        <v>76365</v>
      </c>
      <c r="E29" s="98">
        <f>SUM(E6:E28)</f>
        <v>12662</v>
      </c>
      <c r="F29" s="98">
        <f>SUM(F6:F28)</f>
        <v>11211</v>
      </c>
      <c r="G29" s="98">
        <f t="shared" ref="G29:H29" si="8">SUM(G6:G28)</f>
        <v>6058</v>
      </c>
      <c r="H29" s="98">
        <f t="shared" si="8"/>
        <v>6359</v>
      </c>
      <c r="I29" s="90">
        <f t="shared" si="0"/>
        <v>36290</v>
      </c>
      <c r="J29" s="91">
        <f t="shared" si="2"/>
        <v>48.046814845233818</v>
      </c>
      <c r="K29" s="91">
        <f>(F29+H29)/C29*100</f>
        <v>46.974841590246776</v>
      </c>
      <c r="L29" s="92">
        <f t="shared" si="4"/>
        <v>47.521770444575395</v>
      </c>
    </row>
    <row r="30" spans="1:12" ht="30" customHeight="1" x14ac:dyDescent="0.3">
      <c r="A30" s="93"/>
      <c r="B30" s="93"/>
      <c r="C30" s="93"/>
      <c r="D30" s="93"/>
      <c r="E30" s="93"/>
      <c r="F30" s="93"/>
      <c r="G30" s="93"/>
      <c r="H30" s="93"/>
      <c r="I30" s="93"/>
      <c r="J30" s="93"/>
      <c r="K30" s="93"/>
      <c r="L30" s="93"/>
    </row>
  </sheetData>
  <mergeCells count="9">
    <mergeCell ref="A2:B2"/>
    <mergeCell ref="A3:A5"/>
    <mergeCell ref="B3:D3"/>
    <mergeCell ref="E3:I3"/>
    <mergeCell ref="J3:L3"/>
    <mergeCell ref="E4:F4"/>
    <mergeCell ref="G4:H4"/>
    <mergeCell ref="J4:L4"/>
    <mergeCell ref="B4:D4"/>
  </mergeCells>
  <phoneticPr fontId="2"/>
  <pageMargins left="0.35433070866141736" right="0.19685039370078741" top="0.19685039370078741" bottom="0.19685039370078741" header="0.23622047244094491" footer="0.19685039370078741"/>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5"/>
  <sheetViews>
    <sheetView zoomScaleNormal="100" workbookViewId="0">
      <selection sqref="A1:XFD1048576"/>
    </sheetView>
  </sheetViews>
  <sheetFormatPr defaultRowHeight="13" x14ac:dyDescent="0.2"/>
  <cols>
    <col min="1" max="1" width="15.453125" style="6" customWidth="1"/>
    <col min="2" max="3" width="8.26953125" style="6" customWidth="1"/>
    <col min="4" max="4" width="8.6328125" style="6" customWidth="1"/>
    <col min="5" max="8" width="6.6328125" style="6" customWidth="1"/>
    <col min="9" max="9" width="8.6328125" style="6" customWidth="1"/>
    <col min="10" max="12" width="7.7265625" style="6" customWidth="1"/>
    <col min="13" max="16384" width="8.7265625" style="6"/>
  </cols>
  <sheetData>
    <row r="1" spans="1:12" ht="30" customHeight="1" x14ac:dyDescent="0.2"/>
    <row r="2" spans="1:12" ht="30" customHeight="1" thickBot="1" x14ac:dyDescent="0.35">
      <c r="A2" s="313" t="s">
        <v>84</v>
      </c>
      <c r="B2" s="313"/>
      <c r="C2" s="53"/>
      <c r="D2" s="53"/>
      <c r="E2" s="53"/>
      <c r="F2" s="53"/>
      <c r="G2" s="53"/>
      <c r="H2" s="53"/>
      <c r="I2" s="53"/>
      <c r="J2" s="53"/>
      <c r="K2" s="53"/>
      <c r="L2" s="53"/>
    </row>
    <row r="3" spans="1:12" ht="30" customHeight="1" x14ac:dyDescent="0.2">
      <c r="A3" s="304" t="s">
        <v>199</v>
      </c>
      <c r="B3" s="307" t="s">
        <v>17</v>
      </c>
      <c r="C3" s="307"/>
      <c r="D3" s="307"/>
      <c r="E3" s="307" t="s">
        <v>18</v>
      </c>
      <c r="F3" s="307"/>
      <c r="G3" s="307"/>
      <c r="H3" s="307"/>
      <c r="I3" s="307"/>
      <c r="J3" s="307" t="s">
        <v>19</v>
      </c>
      <c r="K3" s="307"/>
      <c r="L3" s="308"/>
    </row>
    <row r="4" spans="1:12" ht="30" customHeight="1" x14ac:dyDescent="0.2">
      <c r="A4" s="305"/>
      <c r="B4" s="300"/>
      <c r="C4" s="301"/>
      <c r="D4" s="302"/>
      <c r="E4" s="316" t="s">
        <v>195</v>
      </c>
      <c r="F4" s="317"/>
      <c r="G4" s="311" t="s">
        <v>196</v>
      </c>
      <c r="H4" s="312"/>
      <c r="I4" s="54"/>
      <c r="J4" s="300"/>
      <c r="K4" s="301"/>
      <c r="L4" s="303"/>
    </row>
    <row r="5" spans="1:12" ht="30" customHeight="1" x14ac:dyDescent="0.2">
      <c r="A5" s="306"/>
      <c r="B5" s="55" t="s">
        <v>7</v>
      </c>
      <c r="C5" s="55" t="s">
        <v>8</v>
      </c>
      <c r="D5" s="55" t="s">
        <v>9</v>
      </c>
      <c r="E5" s="55" t="s">
        <v>7</v>
      </c>
      <c r="F5" s="55" t="s">
        <v>8</v>
      </c>
      <c r="G5" s="55" t="s">
        <v>7</v>
      </c>
      <c r="H5" s="55" t="s">
        <v>8</v>
      </c>
      <c r="I5" s="55" t="s">
        <v>9</v>
      </c>
      <c r="J5" s="55" t="s">
        <v>7</v>
      </c>
      <c r="K5" s="55" t="s">
        <v>8</v>
      </c>
      <c r="L5" s="56" t="s">
        <v>9</v>
      </c>
    </row>
    <row r="6" spans="1:12" ht="30" customHeight="1" x14ac:dyDescent="0.25">
      <c r="A6" s="57" t="s">
        <v>85</v>
      </c>
      <c r="B6" s="83">
        <v>1683</v>
      </c>
      <c r="C6" s="83">
        <v>1793</v>
      </c>
      <c r="D6" s="84">
        <f>SUM(B6:C6)</f>
        <v>3476</v>
      </c>
      <c r="E6" s="59">
        <v>525</v>
      </c>
      <c r="F6" s="59">
        <v>510</v>
      </c>
      <c r="G6" s="59">
        <v>268</v>
      </c>
      <c r="H6" s="59">
        <v>299</v>
      </c>
      <c r="I6" s="84">
        <f>SUM(E6:H6)</f>
        <v>1602</v>
      </c>
      <c r="J6" s="85">
        <f>(E6+G6)/B6*100</f>
        <v>47.118241235888298</v>
      </c>
      <c r="K6" s="85">
        <f>(F6+H6)/C6*100</f>
        <v>45.11991076408254</v>
      </c>
      <c r="L6" s="86">
        <f>I6/D6*100</f>
        <v>46.087456846950516</v>
      </c>
    </row>
    <row r="7" spans="1:12" ht="30" customHeight="1" x14ac:dyDescent="0.25">
      <c r="A7" s="57" t="s">
        <v>86</v>
      </c>
      <c r="B7" s="83">
        <v>148</v>
      </c>
      <c r="C7" s="83">
        <v>181</v>
      </c>
      <c r="D7" s="84">
        <f t="shared" ref="D7:D22" si="0">SUM(B7:C7)</f>
        <v>329</v>
      </c>
      <c r="E7" s="59">
        <v>54</v>
      </c>
      <c r="F7" s="59">
        <v>52</v>
      </c>
      <c r="G7" s="59">
        <v>29</v>
      </c>
      <c r="H7" s="59">
        <v>49</v>
      </c>
      <c r="I7" s="84">
        <f t="shared" ref="I7:I21" si="1">SUM(E7:H7)</f>
        <v>184</v>
      </c>
      <c r="J7" s="85">
        <f t="shared" ref="J7:J21" si="2">(E7+G7)/B7*100</f>
        <v>56.081081081081088</v>
      </c>
      <c r="K7" s="85">
        <f t="shared" ref="K7:K22" si="3">(F7+H7)/C7*100</f>
        <v>55.80110497237569</v>
      </c>
      <c r="L7" s="86">
        <f>I7/D7*100</f>
        <v>55.927051671732521</v>
      </c>
    </row>
    <row r="8" spans="1:12" ht="30" customHeight="1" x14ac:dyDescent="0.25">
      <c r="A8" s="57" t="s">
        <v>87</v>
      </c>
      <c r="B8" s="83">
        <v>1348</v>
      </c>
      <c r="C8" s="83">
        <v>1394</v>
      </c>
      <c r="D8" s="84">
        <f t="shared" si="0"/>
        <v>2742</v>
      </c>
      <c r="E8" s="59">
        <v>503</v>
      </c>
      <c r="F8" s="59">
        <v>449</v>
      </c>
      <c r="G8" s="59">
        <v>226</v>
      </c>
      <c r="H8" s="59">
        <v>259</v>
      </c>
      <c r="I8" s="84">
        <f t="shared" si="1"/>
        <v>1437</v>
      </c>
      <c r="J8" s="85">
        <f t="shared" si="2"/>
        <v>54.080118694362021</v>
      </c>
      <c r="K8" s="85">
        <f t="shared" si="3"/>
        <v>50.789096126255387</v>
      </c>
      <c r="L8" s="86">
        <f t="shared" ref="L8:L21" si="4">I8/D8*100</f>
        <v>52.407002188183803</v>
      </c>
    </row>
    <row r="9" spans="1:12" ht="30" customHeight="1" x14ac:dyDescent="0.25">
      <c r="A9" s="57" t="s">
        <v>100</v>
      </c>
      <c r="B9" s="83">
        <v>712</v>
      </c>
      <c r="C9" s="83">
        <v>690</v>
      </c>
      <c r="D9" s="84">
        <f t="shared" si="0"/>
        <v>1402</v>
      </c>
      <c r="E9" s="59">
        <v>255</v>
      </c>
      <c r="F9" s="59">
        <v>228</v>
      </c>
      <c r="G9" s="59">
        <v>80</v>
      </c>
      <c r="H9" s="59">
        <v>107</v>
      </c>
      <c r="I9" s="84">
        <f t="shared" si="1"/>
        <v>670</v>
      </c>
      <c r="J9" s="85">
        <f t="shared" si="2"/>
        <v>47.050561797752813</v>
      </c>
      <c r="K9" s="85">
        <f t="shared" si="3"/>
        <v>48.550724637681157</v>
      </c>
      <c r="L9" s="86">
        <f t="shared" si="4"/>
        <v>47.788873038516407</v>
      </c>
    </row>
    <row r="10" spans="1:12" ht="30" customHeight="1" x14ac:dyDescent="0.25">
      <c r="A10" s="57" t="s">
        <v>88</v>
      </c>
      <c r="B10" s="83">
        <v>810</v>
      </c>
      <c r="C10" s="83">
        <v>874</v>
      </c>
      <c r="D10" s="84">
        <f t="shared" si="0"/>
        <v>1684</v>
      </c>
      <c r="E10" s="59">
        <v>376</v>
      </c>
      <c r="F10" s="59">
        <v>380</v>
      </c>
      <c r="G10" s="59">
        <v>95</v>
      </c>
      <c r="H10" s="59">
        <v>106</v>
      </c>
      <c r="I10" s="84">
        <f t="shared" si="1"/>
        <v>957</v>
      </c>
      <c r="J10" s="85">
        <f t="shared" si="2"/>
        <v>58.148148148148152</v>
      </c>
      <c r="K10" s="85">
        <f t="shared" si="3"/>
        <v>55.606407322654462</v>
      </c>
      <c r="L10" s="86">
        <f t="shared" si="4"/>
        <v>56.828978622327789</v>
      </c>
    </row>
    <row r="11" spans="1:12" ht="30" customHeight="1" x14ac:dyDescent="0.25">
      <c r="A11" s="57" t="s">
        <v>89</v>
      </c>
      <c r="B11" s="83">
        <v>1920</v>
      </c>
      <c r="C11" s="83">
        <v>1808</v>
      </c>
      <c r="D11" s="84">
        <f t="shared" si="0"/>
        <v>3728</v>
      </c>
      <c r="E11" s="59">
        <v>659</v>
      </c>
      <c r="F11" s="59">
        <v>616</v>
      </c>
      <c r="G11" s="59">
        <v>331</v>
      </c>
      <c r="H11" s="59">
        <v>331</v>
      </c>
      <c r="I11" s="84">
        <f t="shared" si="1"/>
        <v>1937</v>
      </c>
      <c r="J11" s="85">
        <f t="shared" si="2"/>
        <v>51.5625</v>
      </c>
      <c r="K11" s="85">
        <f t="shared" si="3"/>
        <v>52.37831858407079</v>
      </c>
      <c r="L11" s="86">
        <f t="shared" si="4"/>
        <v>51.958154506437772</v>
      </c>
    </row>
    <row r="12" spans="1:12" ht="30" customHeight="1" x14ac:dyDescent="0.25">
      <c r="A12" s="57" t="s">
        <v>90</v>
      </c>
      <c r="B12" s="83">
        <v>1210</v>
      </c>
      <c r="C12" s="83">
        <v>1340</v>
      </c>
      <c r="D12" s="84">
        <f t="shared" si="0"/>
        <v>2550</v>
      </c>
      <c r="E12" s="59">
        <v>485</v>
      </c>
      <c r="F12" s="59">
        <v>525</v>
      </c>
      <c r="G12" s="59">
        <v>160</v>
      </c>
      <c r="H12" s="59">
        <v>178</v>
      </c>
      <c r="I12" s="84">
        <f t="shared" si="1"/>
        <v>1348</v>
      </c>
      <c r="J12" s="85">
        <f t="shared" si="2"/>
        <v>53.305785123966942</v>
      </c>
      <c r="K12" s="85">
        <f t="shared" si="3"/>
        <v>52.462686567164177</v>
      </c>
      <c r="L12" s="86">
        <f t="shared" si="4"/>
        <v>52.86274509803922</v>
      </c>
    </row>
    <row r="13" spans="1:12" ht="30" customHeight="1" x14ac:dyDescent="0.25">
      <c r="A13" s="57" t="s">
        <v>91</v>
      </c>
      <c r="B13" s="83">
        <v>774</v>
      </c>
      <c r="C13" s="83">
        <v>800</v>
      </c>
      <c r="D13" s="84">
        <f t="shared" si="0"/>
        <v>1574</v>
      </c>
      <c r="E13" s="59">
        <v>365</v>
      </c>
      <c r="F13" s="59">
        <v>351</v>
      </c>
      <c r="G13" s="59">
        <v>118</v>
      </c>
      <c r="H13" s="59">
        <v>108</v>
      </c>
      <c r="I13" s="84">
        <f t="shared" si="1"/>
        <v>942</v>
      </c>
      <c r="J13" s="85">
        <f t="shared" si="2"/>
        <v>62.403100775193799</v>
      </c>
      <c r="K13" s="85">
        <f t="shared" si="3"/>
        <v>57.375</v>
      </c>
      <c r="L13" s="86">
        <f t="shared" si="4"/>
        <v>59.847522236340531</v>
      </c>
    </row>
    <row r="14" spans="1:12" ht="30" customHeight="1" x14ac:dyDescent="0.25">
      <c r="A14" s="57" t="s">
        <v>92</v>
      </c>
      <c r="B14" s="83">
        <v>3407</v>
      </c>
      <c r="C14" s="83">
        <v>3319</v>
      </c>
      <c r="D14" s="84">
        <f t="shared" si="0"/>
        <v>6726</v>
      </c>
      <c r="E14" s="59">
        <v>1191</v>
      </c>
      <c r="F14" s="59">
        <v>1070</v>
      </c>
      <c r="G14" s="59">
        <v>832</v>
      </c>
      <c r="H14" s="59">
        <v>834</v>
      </c>
      <c r="I14" s="84">
        <f t="shared" si="1"/>
        <v>3927</v>
      </c>
      <c r="J14" s="85">
        <f t="shared" si="2"/>
        <v>59.377751687701789</v>
      </c>
      <c r="K14" s="85">
        <f t="shared" si="3"/>
        <v>57.366676709852356</v>
      </c>
      <c r="L14" s="86">
        <f t="shared" si="4"/>
        <v>58.385370205173949</v>
      </c>
    </row>
    <row r="15" spans="1:12" ht="30" customHeight="1" x14ac:dyDescent="0.25">
      <c r="A15" s="57" t="s">
        <v>93</v>
      </c>
      <c r="B15" s="83">
        <v>1034</v>
      </c>
      <c r="C15" s="83">
        <v>1095</v>
      </c>
      <c r="D15" s="84">
        <f t="shared" si="0"/>
        <v>2129</v>
      </c>
      <c r="E15" s="59">
        <v>377</v>
      </c>
      <c r="F15" s="59">
        <v>345</v>
      </c>
      <c r="G15" s="59">
        <v>291</v>
      </c>
      <c r="H15" s="59">
        <v>323</v>
      </c>
      <c r="I15" s="84">
        <f t="shared" si="1"/>
        <v>1336</v>
      </c>
      <c r="J15" s="85">
        <f t="shared" si="2"/>
        <v>64.603481624758217</v>
      </c>
      <c r="K15" s="85">
        <f t="shared" si="3"/>
        <v>61.004566210045667</v>
      </c>
      <c r="L15" s="86">
        <f t="shared" si="4"/>
        <v>62.752465946453739</v>
      </c>
    </row>
    <row r="16" spans="1:12" ht="30" customHeight="1" x14ac:dyDescent="0.25">
      <c r="A16" s="57" t="s">
        <v>94</v>
      </c>
      <c r="B16" s="83">
        <v>1263</v>
      </c>
      <c r="C16" s="83">
        <v>1023</v>
      </c>
      <c r="D16" s="84">
        <f t="shared" si="0"/>
        <v>2286</v>
      </c>
      <c r="E16" s="59">
        <v>499</v>
      </c>
      <c r="F16" s="59">
        <v>375</v>
      </c>
      <c r="G16" s="59">
        <v>257</v>
      </c>
      <c r="H16" s="59">
        <v>232</v>
      </c>
      <c r="I16" s="84">
        <f t="shared" si="1"/>
        <v>1363</v>
      </c>
      <c r="J16" s="85">
        <f t="shared" si="2"/>
        <v>59.857482185273156</v>
      </c>
      <c r="K16" s="85">
        <f t="shared" si="3"/>
        <v>59.335288367546433</v>
      </c>
      <c r="L16" s="86">
        <f t="shared" si="4"/>
        <v>59.623797025371829</v>
      </c>
    </row>
    <row r="17" spans="1:12" ht="30" customHeight="1" x14ac:dyDescent="0.25">
      <c r="A17" s="57" t="s">
        <v>95</v>
      </c>
      <c r="B17" s="83">
        <v>2014</v>
      </c>
      <c r="C17" s="83">
        <v>1452</v>
      </c>
      <c r="D17" s="84">
        <f t="shared" si="0"/>
        <v>3466</v>
      </c>
      <c r="E17" s="59">
        <v>533</v>
      </c>
      <c r="F17" s="59">
        <v>366</v>
      </c>
      <c r="G17" s="59">
        <v>295</v>
      </c>
      <c r="H17" s="59">
        <v>261</v>
      </c>
      <c r="I17" s="84">
        <f t="shared" si="1"/>
        <v>1455</v>
      </c>
      <c r="J17" s="85">
        <f t="shared" si="2"/>
        <v>41.112214498510426</v>
      </c>
      <c r="K17" s="85">
        <f t="shared" si="3"/>
        <v>43.18181818181818</v>
      </c>
      <c r="L17" s="86">
        <f t="shared" si="4"/>
        <v>41.97922677437969</v>
      </c>
    </row>
    <row r="18" spans="1:12" ht="30" customHeight="1" x14ac:dyDescent="0.25">
      <c r="A18" s="57" t="s">
        <v>96</v>
      </c>
      <c r="B18" s="83">
        <v>1383</v>
      </c>
      <c r="C18" s="83">
        <v>1207</v>
      </c>
      <c r="D18" s="84">
        <f t="shared" si="0"/>
        <v>2590</v>
      </c>
      <c r="E18" s="59">
        <v>456</v>
      </c>
      <c r="F18" s="59">
        <v>364</v>
      </c>
      <c r="G18" s="59">
        <v>234</v>
      </c>
      <c r="H18" s="59">
        <v>254</v>
      </c>
      <c r="I18" s="84">
        <f t="shared" si="1"/>
        <v>1308</v>
      </c>
      <c r="J18" s="85">
        <f t="shared" si="2"/>
        <v>49.891540130151846</v>
      </c>
      <c r="K18" s="85">
        <f t="shared" si="3"/>
        <v>51.201325600662798</v>
      </c>
      <c r="L18" s="86">
        <f t="shared" si="4"/>
        <v>50.501930501930502</v>
      </c>
    </row>
    <row r="19" spans="1:12" ht="30" customHeight="1" x14ac:dyDescent="0.25">
      <c r="A19" s="57" t="s">
        <v>97</v>
      </c>
      <c r="B19" s="83">
        <v>760</v>
      </c>
      <c r="C19" s="83">
        <v>761</v>
      </c>
      <c r="D19" s="84">
        <f t="shared" si="0"/>
        <v>1521</v>
      </c>
      <c r="E19" s="59">
        <v>274</v>
      </c>
      <c r="F19" s="59">
        <v>236</v>
      </c>
      <c r="G19" s="59">
        <v>117</v>
      </c>
      <c r="H19" s="59">
        <v>119</v>
      </c>
      <c r="I19" s="84">
        <f t="shared" si="1"/>
        <v>746</v>
      </c>
      <c r="J19" s="85">
        <f t="shared" si="2"/>
        <v>51.44736842105263</v>
      </c>
      <c r="K19" s="85">
        <f t="shared" si="3"/>
        <v>46.649145860709588</v>
      </c>
      <c r="L19" s="86">
        <f t="shared" si="4"/>
        <v>49.046679815910586</v>
      </c>
    </row>
    <row r="20" spans="1:12" ht="30" customHeight="1" x14ac:dyDescent="0.25">
      <c r="A20" s="57" t="s">
        <v>98</v>
      </c>
      <c r="B20" s="83">
        <v>655</v>
      </c>
      <c r="C20" s="83">
        <v>666</v>
      </c>
      <c r="D20" s="84">
        <f t="shared" si="0"/>
        <v>1321</v>
      </c>
      <c r="E20" s="59">
        <v>196</v>
      </c>
      <c r="F20" s="59">
        <v>169</v>
      </c>
      <c r="G20" s="59">
        <v>102</v>
      </c>
      <c r="H20" s="59">
        <v>118</v>
      </c>
      <c r="I20" s="84">
        <f t="shared" si="1"/>
        <v>585</v>
      </c>
      <c r="J20" s="85">
        <f t="shared" si="2"/>
        <v>45.496183206106871</v>
      </c>
      <c r="K20" s="85">
        <f t="shared" si="3"/>
        <v>43.093093093093096</v>
      </c>
      <c r="L20" s="86">
        <f t="shared" si="4"/>
        <v>44.284632853898557</v>
      </c>
    </row>
    <row r="21" spans="1:12" ht="30" customHeight="1" thickBot="1" x14ac:dyDescent="0.3">
      <c r="A21" s="57" t="s">
        <v>99</v>
      </c>
      <c r="B21" s="87">
        <v>992</v>
      </c>
      <c r="C21" s="87">
        <v>956</v>
      </c>
      <c r="D21" s="84">
        <f t="shared" si="0"/>
        <v>1948</v>
      </c>
      <c r="E21" s="59">
        <v>308</v>
      </c>
      <c r="F21" s="59">
        <v>291</v>
      </c>
      <c r="G21" s="59">
        <v>177</v>
      </c>
      <c r="H21" s="59">
        <v>182</v>
      </c>
      <c r="I21" s="84">
        <f t="shared" si="1"/>
        <v>958</v>
      </c>
      <c r="J21" s="88">
        <f t="shared" si="2"/>
        <v>48.891129032258064</v>
      </c>
      <c r="K21" s="88">
        <f t="shared" si="3"/>
        <v>49.476987447698747</v>
      </c>
      <c r="L21" s="89">
        <f t="shared" si="4"/>
        <v>49.178644763860369</v>
      </c>
    </row>
    <row r="22" spans="1:12" ht="30" customHeight="1" thickTop="1" thickBot="1" x14ac:dyDescent="0.3">
      <c r="A22" s="64" t="s">
        <v>9</v>
      </c>
      <c r="B22" s="90">
        <f>SUM(B6:B21)</f>
        <v>20113</v>
      </c>
      <c r="C22" s="90">
        <f>SUM(C6:C21)</f>
        <v>19359</v>
      </c>
      <c r="D22" s="90">
        <f t="shared" si="0"/>
        <v>39472</v>
      </c>
      <c r="E22" s="65">
        <f>SUM(E6:E21)</f>
        <v>7056</v>
      </c>
      <c r="F22" s="65">
        <f>SUM(F6:F21)</f>
        <v>6327</v>
      </c>
      <c r="G22" s="65">
        <f t="shared" ref="G22:H22" si="5">SUM(G6:G21)</f>
        <v>3612</v>
      </c>
      <c r="H22" s="65">
        <f t="shared" si="5"/>
        <v>3760</v>
      </c>
      <c r="I22" s="90">
        <f>SUM(E22:H22)</f>
        <v>20755</v>
      </c>
      <c r="J22" s="91">
        <f>(E22+G22)/B22*100</f>
        <v>53.040322179684786</v>
      </c>
      <c r="K22" s="91">
        <f t="shared" si="3"/>
        <v>52.104964099385299</v>
      </c>
      <c r="L22" s="92">
        <f>I22/D22*100</f>
        <v>52.581576813944068</v>
      </c>
    </row>
    <row r="23" spans="1:12" ht="30" customHeight="1" x14ac:dyDescent="0.3">
      <c r="A23" s="93"/>
      <c r="B23" s="93"/>
      <c r="C23" s="93"/>
      <c r="D23" s="93"/>
      <c r="E23" s="93"/>
      <c r="F23" s="93"/>
      <c r="G23" s="93"/>
      <c r="H23" s="93"/>
      <c r="I23" s="93"/>
      <c r="J23" s="93"/>
      <c r="K23" s="93"/>
      <c r="L23" s="93"/>
    </row>
    <row r="24" spans="1:12" ht="30" customHeight="1" x14ac:dyDescent="0.2">
      <c r="A24" s="315"/>
      <c r="B24" s="315"/>
      <c r="C24" s="315"/>
      <c r="D24" s="315"/>
      <c r="E24" s="315"/>
      <c r="F24" s="315"/>
      <c r="G24" s="315"/>
      <c r="H24" s="315"/>
      <c r="I24" s="315"/>
      <c r="J24" s="315"/>
      <c r="K24" s="315"/>
      <c r="L24" s="315"/>
    </row>
    <row r="25" spans="1:12" ht="30" customHeight="1" x14ac:dyDescent="0.2"/>
  </sheetData>
  <mergeCells count="10">
    <mergeCell ref="A2:B2"/>
    <mergeCell ref="A24:L24"/>
    <mergeCell ref="A3:A5"/>
    <mergeCell ref="B3:D3"/>
    <mergeCell ref="E3:I3"/>
    <mergeCell ref="J3:L3"/>
    <mergeCell ref="E4:F4"/>
    <mergeCell ref="G4:H4"/>
    <mergeCell ref="J4:L4"/>
    <mergeCell ref="B4:D4"/>
  </mergeCells>
  <phoneticPr fontId="2"/>
  <pageMargins left="0.35433070866141736" right="0.19685039370078741" top="0.19685039370078741" bottom="0.19685039370078741" header="0.2362204724409449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view="pageBreakPreview" zoomScaleNormal="100" zoomScaleSheetLayoutView="100" workbookViewId="0">
      <selection sqref="A1:XFD1048576"/>
    </sheetView>
  </sheetViews>
  <sheetFormatPr defaultRowHeight="13" x14ac:dyDescent="0.2"/>
  <cols>
    <col min="1" max="1" width="16.36328125" style="6" customWidth="1"/>
    <col min="2" max="3" width="7.08984375" style="6" customWidth="1"/>
    <col min="4" max="4" width="8.08984375" style="6" customWidth="1"/>
    <col min="5" max="8" width="6.26953125" style="6" customWidth="1"/>
    <col min="9" max="9" width="8.08984375" style="6" customWidth="1"/>
    <col min="10" max="12" width="6.6328125" style="6" customWidth="1"/>
    <col min="13" max="16384" width="8.7265625" style="6"/>
  </cols>
  <sheetData>
    <row r="1" spans="1:12" ht="30" customHeight="1" x14ac:dyDescent="0.2"/>
    <row r="2" spans="1:12" ht="30" customHeight="1" thickBot="1" x14ac:dyDescent="0.35">
      <c r="A2" s="313" t="s">
        <v>142</v>
      </c>
      <c r="B2" s="313"/>
      <c r="C2" s="53"/>
      <c r="D2" s="53"/>
      <c r="E2" s="53"/>
      <c r="F2" s="53"/>
      <c r="G2" s="53"/>
      <c r="H2" s="53"/>
      <c r="I2" s="53"/>
      <c r="J2" s="53"/>
      <c r="K2" s="53"/>
      <c r="L2" s="53"/>
    </row>
    <row r="3" spans="1:12" ht="30" customHeight="1" x14ac:dyDescent="0.2">
      <c r="A3" s="304" t="s">
        <v>199</v>
      </c>
      <c r="B3" s="307" t="s">
        <v>17</v>
      </c>
      <c r="C3" s="307"/>
      <c r="D3" s="307"/>
      <c r="E3" s="307" t="s">
        <v>18</v>
      </c>
      <c r="F3" s="307"/>
      <c r="G3" s="307"/>
      <c r="H3" s="307"/>
      <c r="I3" s="307"/>
      <c r="J3" s="307" t="s">
        <v>19</v>
      </c>
      <c r="K3" s="307"/>
      <c r="L3" s="308"/>
    </row>
    <row r="4" spans="1:12" ht="30" customHeight="1" x14ac:dyDescent="0.2">
      <c r="A4" s="305"/>
      <c r="B4" s="300"/>
      <c r="C4" s="301"/>
      <c r="D4" s="302"/>
      <c r="E4" s="316" t="s">
        <v>195</v>
      </c>
      <c r="F4" s="317"/>
      <c r="G4" s="311" t="s">
        <v>196</v>
      </c>
      <c r="H4" s="312"/>
      <c r="I4" s="54"/>
      <c r="J4" s="300"/>
      <c r="K4" s="301"/>
      <c r="L4" s="303"/>
    </row>
    <row r="5" spans="1:12" ht="30" customHeight="1" x14ac:dyDescent="0.2">
      <c r="A5" s="306"/>
      <c r="B5" s="55" t="s">
        <v>7</v>
      </c>
      <c r="C5" s="55" t="s">
        <v>8</v>
      </c>
      <c r="D5" s="55" t="s">
        <v>9</v>
      </c>
      <c r="E5" s="55" t="s">
        <v>7</v>
      </c>
      <c r="F5" s="55" t="s">
        <v>8</v>
      </c>
      <c r="G5" s="55" t="s">
        <v>7</v>
      </c>
      <c r="H5" s="55" t="s">
        <v>8</v>
      </c>
      <c r="I5" s="55" t="s">
        <v>9</v>
      </c>
      <c r="J5" s="55" t="s">
        <v>7</v>
      </c>
      <c r="K5" s="55" t="s">
        <v>8</v>
      </c>
      <c r="L5" s="56" t="s">
        <v>9</v>
      </c>
    </row>
    <row r="6" spans="1:12" ht="30" customHeight="1" x14ac:dyDescent="0.25">
      <c r="A6" s="57" t="s">
        <v>143</v>
      </c>
      <c r="B6" s="58">
        <v>1385</v>
      </c>
      <c r="C6" s="58">
        <v>1489</v>
      </c>
      <c r="D6" s="59">
        <f>SUM(B6:C6)</f>
        <v>2874</v>
      </c>
      <c r="E6" s="59">
        <v>469</v>
      </c>
      <c r="F6" s="59">
        <v>438</v>
      </c>
      <c r="G6" s="59">
        <v>302</v>
      </c>
      <c r="H6" s="59">
        <v>327</v>
      </c>
      <c r="I6" s="59">
        <f>SUM(E6:H6)</f>
        <v>1536</v>
      </c>
      <c r="J6" s="60">
        <f>(E6+G6)/B6*100</f>
        <v>55.667870036101085</v>
      </c>
      <c r="K6" s="60">
        <f>(F6+H6)/C6*100</f>
        <v>51.376762928139698</v>
      </c>
      <c r="L6" s="61">
        <f>I6/D6*100</f>
        <v>53.444676409185796</v>
      </c>
    </row>
    <row r="7" spans="1:12" ht="30" customHeight="1" x14ac:dyDescent="0.25">
      <c r="A7" s="57" t="s">
        <v>144</v>
      </c>
      <c r="B7" s="58">
        <v>1666</v>
      </c>
      <c r="C7" s="58">
        <v>1679</v>
      </c>
      <c r="D7" s="59">
        <f t="shared" ref="D7:D14" si="0">SUM(B7:C7)</f>
        <v>3345</v>
      </c>
      <c r="E7" s="59">
        <v>488</v>
      </c>
      <c r="F7" s="59">
        <v>430</v>
      </c>
      <c r="G7" s="59">
        <v>239</v>
      </c>
      <c r="H7" s="59">
        <v>286</v>
      </c>
      <c r="I7" s="59">
        <f t="shared" ref="I7:I13" si="1">SUM(E7:H7)</f>
        <v>1443</v>
      </c>
      <c r="J7" s="60">
        <f t="shared" ref="J7:K14" si="2">(E7+G7)/B7*100</f>
        <v>43.637454981992796</v>
      </c>
      <c r="K7" s="60">
        <f t="shared" ref="K7:K13" si="3">(F7+H7)/C7*100</f>
        <v>42.64443120905301</v>
      </c>
      <c r="L7" s="61">
        <f t="shared" ref="L7:L14" si="4">I7/D7*100</f>
        <v>43.139013452914796</v>
      </c>
    </row>
    <row r="8" spans="1:12" ht="30" customHeight="1" x14ac:dyDescent="0.25">
      <c r="A8" s="57" t="s">
        <v>145</v>
      </c>
      <c r="B8" s="58">
        <v>1086</v>
      </c>
      <c r="C8" s="58">
        <v>1091</v>
      </c>
      <c r="D8" s="59">
        <f t="shared" si="0"/>
        <v>2177</v>
      </c>
      <c r="E8" s="59">
        <v>353</v>
      </c>
      <c r="F8" s="59">
        <v>322</v>
      </c>
      <c r="G8" s="59">
        <v>135</v>
      </c>
      <c r="H8" s="59">
        <v>155</v>
      </c>
      <c r="I8" s="59">
        <f t="shared" si="1"/>
        <v>965</v>
      </c>
      <c r="J8" s="60">
        <f t="shared" si="2"/>
        <v>44.935543278084715</v>
      </c>
      <c r="K8" s="60">
        <f t="shared" si="3"/>
        <v>43.721356553620531</v>
      </c>
      <c r="L8" s="61">
        <f t="shared" si="4"/>
        <v>44.327055581074873</v>
      </c>
    </row>
    <row r="9" spans="1:12" ht="30" customHeight="1" x14ac:dyDescent="0.25">
      <c r="A9" s="57" t="s">
        <v>146</v>
      </c>
      <c r="B9" s="58">
        <v>890</v>
      </c>
      <c r="C9" s="58">
        <v>888</v>
      </c>
      <c r="D9" s="59">
        <f t="shared" si="0"/>
        <v>1778</v>
      </c>
      <c r="E9" s="59">
        <v>275</v>
      </c>
      <c r="F9" s="59">
        <v>233</v>
      </c>
      <c r="G9" s="59">
        <v>148</v>
      </c>
      <c r="H9" s="59">
        <v>149</v>
      </c>
      <c r="I9" s="59">
        <f t="shared" si="1"/>
        <v>805</v>
      </c>
      <c r="J9" s="60">
        <f t="shared" si="2"/>
        <v>47.528089887640448</v>
      </c>
      <c r="K9" s="60">
        <f t="shared" si="3"/>
        <v>43.018018018018019</v>
      </c>
      <c r="L9" s="61">
        <f t="shared" si="4"/>
        <v>45.275590551181097</v>
      </c>
    </row>
    <row r="10" spans="1:12" ht="30" customHeight="1" x14ac:dyDescent="0.25">
      <c r="A10" s="57" t="s">
        <v>147</v>
      </c>
      <c r="B10" s="58">
        <v>1254</v>
      </c>
      <c r="C10" s="58">
        <v>1249</v>
      </c>
      <c r="D10" s="59">
        <f t="shared" si="0"/>
        <v>2503</v>
      </c>
      <c r="E10" s="59">
        <v>391</v>
      </c>
      <c r="F10" s="59">
        <v>332</v>
      </c>
      <c r="G10" s="59">
        <v>160</v>
      </c>
      <c r="H10" s="59">
        <v>206</v>
      </c>
      <c r="I10" s="59">
        <f t="shared" si="1"/>
        <v>1089</v>
      </c>
      <c r="J10" s="60">
        <f t="shared" si="2"/>
        <v>43.939393939393938</v>
      </c>
      <c r="K10" s="60">
        <f t="shared" si="3"/>
        <v>43.074459567654124</v>
      </c>
      <c r="L10" s="61">
        <f t="shared" si="4"/>
        <v>43.507790651218535</v>
      </c>
    </row>
    <row r="11" spans="1:12" ht="30" customHeight="1" x14ac:dyDescent="0.25">
      <c r="A11" s="57" t="s">
        <v>148</v>
      </c>
      <c r="B11" s="58">
        <v>1258</v>
      </c>
      <c r="C11" s="58">
        <v>1326</v>
      </c>
      <c r="D11" s="59">
        <f t="shared" si="0"/>
        <v>2584</v>
      </c>
      <c r="E11" s="59">
        <v>524</v>
      </c>
      <c r="F11" s="59">
        <v>481</v>
      </c>
      <c r="G11" s="59">
        <v>194</v>
      </c>
      <c r="H11" s="59">
        <v>215</v>
      </c>
      <c r="I11" s="59">
        <f t="shared" si="1"/>
        <v>1414</v>
      </c>
      <c r="J11" s="60">
        <f t="shared" si="2"/>
        <v>57.074721780604129</v>
      </c>
      <c r="K11" s="60">
        <f t="shared" si="3"/>
        <v>52.488687782805435</v>
      </c>
      <c r="L11" s="61">
        <f t="shared" si="4"/>
        <v>54.721362229102169</v>
      </c>
    </row>
    <row r="12" spans="1:12" ht="30" customHeight="1" x14ac:dyDescent="0.25">
      <c r="A12" s="57" t="s">
        <v>149</v>
      </c>
      <c r="B12" s="58">
        <v>1314</v>
      </c>
      <c r="C12" s="58">
        <v>1331</v>
      </c>
      <c r="D12" s="59">
        <f t="shared" si="0"/>
        <v>2645</v>
      </c>
      <c r="E12" s="59">
        <v>464</v>
      </c>
      <c r="F12" s="59">
        <v>420</v>
      </c>
      <c r="G12" s="59">
        <v>209</v>
      </c>
      <c r="H12" s="59">
        <v>253</v>
      </c>
      <c r="I12" s="59">
        <f t="shared" si="1"/>
        <v>1346</v>
      </c>
      <c r="J12" s="60">
        <f t="shared" si="2"/>
        <v>51.217656012176562</v>
      </c>
      <c r="K12" s="60">
        <f t="shared" si="3"/>
        <v>50.56348610067618</v>
      </c>
      <c r="L12" s="61">
        <f t="shared" si="4"/>
        <v>50.888468809073728</v>
      </c>
    </row>
    <row r="13" spans="1:12" ht="30" customHeight="1" thickBot="1" x14ac:dyDescent="0.3">
      <c r="A13" s="57" t="s">
        <v>150</v>
      </c>
      <c r="B13" s="62">
        <v>1195</v>
      </c>
      <c r="C13" s="58">
        <v>1226</v>
      </c>
      <c r="D13" s="59">
        <f t="shared" si="0"/>
        <v>2421</v>
      </c>
      <c r="E13" s="59">
        <v>345</v>
      </c>
      <c r="F13" s="59">
        <v>356</v>
      </c>
      <c r="G13" s="59">
        <v>166</v>
      </c>
      <c r="H13" s="59">
        <v>188</v>
      </c>
      <c r="I13" s="59">
        <f t="shared" si="1"/>
        <v>1055</v>
      </c>
      <c r="J13" s="63">
        <f t="shared" si="2"/>
        <v>42.761506276150627</v>
      </c>
      <c r="K13" s="63">
        <f t="shared" si="3"/>
        <v>44.371941272430668</v>
      </c>
      <c r="L13" s="61">
        <f t="shared" si="4"/>
        <v>43.577034283353989</v>
      </c>
    </row>
    <row r="14" spans="1:12" ht="30" customHeight="1" thickTop="1" thickBot="1" x14ac:dyDescent="0.3">
      <c r="A14" s="64" t="s">
        <v>9</v>
      </c>
      <c r="B14" s="65">
        <f>SUM(B6:B13)</f>
        <v>10048</v>
      </c>
      <c r="C14" s="65">
        <f>SUM(C6:C13)</f>
        <v>10279</v>
      </c>
      <c r="D14" s="65">
        <f t="shared" si="0"/>
        <v>20327</v>
      </c>
      <c r="E14" s="65">
        <f>SUM(E6:E13)</f>
        <v>3309</v>
      </c>
      <c r="F14" s="65">
        <f>SUM(F6:F13)</f>
        <v>3012</v>
      </c>
      <c r="G14" s="65">
        <f t="shared" ref="G14:H14" si="5">SUM(G6:G13)</f>
        <v>1553</v>
      </c>
      <c r="H14" s="65">
        <f t="shared" si="5"/>
        <v>1779</v>
      </c>
      <c r="I14" s="65">
        <f>SUM(E14:H14)</f>
        <v>9653</v>
      </c>
      <c r="J14" s="66">
        <f t="shared" si="2"/>
        <v>48.387738853503187</v>
      </c>
      <c r="K14" s="66">
        <f t="shared" si="2"/>
        <v>46.609592372798907</v>
      </c>
      <c r="L14" s="67">
        <f t="shared" si="4"/>
        <v>47.488562011118219</v>
      </c>
    </row>
    <row r="15" spans="1:12" ht="30" customHeight="1" x14ac:dyDescent="0.25">
      <c r="A15" s="68"/>
      <c r="B15" s="69"/>
      <c r="C15" s="69"/>
      <c r="D15" s="69"/>
      <c r="E15" s="69"/>
      <c r="F15" s="69"/>
      <c r="G15" s="69"/>
      <c r="H15" s="69"/>
      <c r="I15" s="69"/>
      <c r="J15" s="70"/>
      <c r="K15" s="70"/>
      <c r="L15" s="70"/>
    </row>
    <row r="16" spans="1:12" ht="30" customHeight="1" thickBot="1" x14ac:dyDescent="0.35">
      <c r="A16" s="71" t="s">
        <v>201</v>
      </c>
      <c r="B16" s="71"/>
      <c r="C16" s="71"/>
      <c r="D16" s="71"/>
      <c r="E16" s="71"/>
      <c r="F16" s="71"/>
      <c r="G16" s="71"/>
      <c r="H16" s="71"/>
      <c r="I16" s="71"/>
      <c r="J16" s="71"/>
      <c r="K16" s="71"/>
      <c r="L16" s="71"/>
    </row>
    <row r="17" spans="1:12" ht="30" customHeight="1" x14ac:dyDescent="0.2">
      <c r="A17" s="304" t="s">
        <v>208</v>
      </c>
      <c r="B17" s="307" t="s">
        <v>17</v>
      </c>
      <c r="C17" s="307"/>
      <c r="D17" s="307"/>
      <c r="E17" s="307" t="s">
        <v>18</v>
      </c>
      <c r="F17" s="307"/>
      <c r="G17" s="307"/>
      <c r="H17" s="307"/>
      <c r="I17" s="307"/>
      <c r="J17" s="307" t="s">
        <v>19</v>
      </c>
      <c r="K17" s="307"/>
      <c r="L17" s="308"/>
    </row>
    <row r="18" spans="1:12" ht="30" customHeight="1" x14ac:dyDescent="0.2">
      <c r="A18" s="305"/>
      <c r="B18" s="72"/>
      <c r="C18" s="72"/>
      <c r="D18" s="72"/>
      <c r="E18" s="316" t="s">
        <v>195</v>
      </c>
      <c r="F18" s="317"/>
      <c r="G18" s="311" t="s">
        <v>196</v>
      </c>
      <c r="H18" s="312"/>
      <c r="I18" s="72"/>
      <c r="J18" s="72"/>
      <c r="K18" s="72"/>
      <c r="L18" s="73"/>
    </row>
    <row r="19" spans="1:12" ht="30" customHeight="1" x14ac:dyDescent="0.2">
      <c r="A19" s="306"/>
      <c r="B19" s="55" t="s">
        <v>7</v>
      </c>
      <c r="C19" s="55" t="s">
        <v>8</v>
      </c>
      <c r="D19" s="55" t="s">
        <v>9</v>
      </c>
      <c r="E19" s="55" t="s">
        <v>7</v>
      </c>
      <c r="F19" s="55" t="s">
        <v>8</v>
      </c>
      <c r="G19" s="55" t="s">
        <v>7</v>
      </c>
      <c r="H19" s="55" t="s">
        <v>8</v>
      </c>
      <c r="I19" s="55" t="s">
        <v>9</v>
      </c>
      <c r="J19" s="55" t="s">
        <v>7</v>
      </c>
      <c r="K19" s="55" t="s">
        <v>8</v>
      </c>
      <c r="L19" s="56" t="s">
        <v>9</v>
      </c>
    </row>
    <row r="20" spans="1:12" ht="30" customHeight="1" x14ac:dyDescent="0.25">
      <c r="A20" s="74" t="s">
        <v>200</v>
      </c>
      <c r="B20" s="75">
        <v>7670</v>
      </c>
      <c r="C20" s="75">
        <v>7882</v>
      </c>
      <c r="D20" s="75">
        <f>SUM(B20:C20)</f>
        <v>15552</v>
      </c>
      <c r="E20" s="75">
        <v>2221</v>
      </c>
      <c r="F20" s="75">
        <v>1922</v>
      </c>
      <c r="G20" s="75">
        <v>1334</v>
      </c>
      <c r="H20" s="75">
        <v>1495</v>
      </c>
      <c r="I20" s="75">
        <f>SUM(E20:H20)</f>
        <v>6972</v>
      </c>
      <c r="J20" s="60">
        <f>(E20+G20)/B20*100</f>
        <v>46.349413298565842</v>
      </c>
      <c r="K20" s="60">
        <f>(F20+H20)/C20*100</f>
        <v>43.351941131692463</v>
      </c>
      <c r="L20" s="61">
        <f t="shared" ref="L20:L27" si="6">I20/D20*100</f>
        <v>44.830246913580247</v>
      </c>
    </row>
    <row r="21" spans="1:12" ht="30" customHeight="1" x14ac:dyDescent="0.25">
      <c r="A21" s="74" t="s">
        <v>202</v>
      </c>
      <c r="B21" s="75">
        <v>7879</v>
      </c>
      <c r="C21" s="75">
        <v>7955</v>
      </c>
      <c r="D21" s="75">
        <f t="shared" ref="D21:D27" si="7">SUM(B21:C21)</f>
        <v>15834</v>
      </c>
      <c r="E21" s="75">
        <v>2238</v>
      </c>
      <c r="F21" s="75">
        <v>1995</v>
      </c>
      <c r="G21" s="75">
        <v>1127</v>
      </c>
      <c r="H21" s="75">
        <v>1262</v>
      </c>
      <c r="I21" s="75">
        <f t="shared" ref="I21:I26" si="8">SUM(E21:H21)</f>
        <v>6622</v>
      </c>
      <c r="J21" s="60">
        <f t="shared" ref="J21:J27" si="9">(E21+G21)/B21*100</f>
        <v>42.70846554131235</v>
      </c>
      <c r="K21" s="60">
        <f t="shared" ref="K21:K27" si="10">(F21+H21)/C21*100</f>
        <v>40.942803268384665</v>
      </c>
      <c r="L21" s="61">
        <f t="shared" si="6"/>
        <v>41.821396993810787</v>
      </c>
    </row>
    <row r="22" spans="1:12" ht="30" customHeight="1" x14ac:dyDescent="0.25">
      <c r="A22" s="74" t="s">
        <v>203</v>
      </c>
      <c r="B22" s="75">
        <v>7707</v>
      </c>
      <c r="C22" s="75">
        <v>7748</v>
      </c>
      <c r="D22" s="75">
        <f t="shared" si="7"/>
        <v>15455</v>
      </c>
      <c r="E22" s="75">
        <v>2115</v>
      </c>
      <c r="F22" s="75">
        <v>1944</v>
      </c>
      <c r="G22" s="75">
        <v>1002</v>
      </c>
      <c r="H22" s="75">
        <v>1003</v>
      </c>
      <c r="I22" s="75">
        <f t="shared" si="8"/>
        <v>6064</v>
      </c>
      <c r="J22" s="60">
        <f t="shared" si="9"/>
        <v>40.443752432853252</v>
      </c>
      <c r="K22" s="60">
        <f t="shared" si="10"/>
        <v>38.035622096024781</v>
      </c>
      <c r="L22" s="61">
        <f t="shared" si="6"/>
        <v>39.236493044322224</v>
      </c>
    </row>
    <row r="23" spans="1:12" ht="30" customHeight="1" x14ac:dyDescent="0.25">
      <c r="A23" s="74" t="s">
        <v>204</v>
      </c>
      <c r="B23" s="75">
        <v>38962</v>
      </c>
      <c r="C23" s="75">
        <v>37403</v>
      </c>
      <c r="D23" s="75">
        <f t="shared" si="7"/>
        <v>76365</v>
      </c>
      <c r="E23" s="75">
        <v>12662</v>
      </c>
      <c r="F23" s="75">
        <v>11211</v>
      </c>
      <c r="G23" s="75">
        <v>6058</v>
      </c>
      <c r="H23" s="75">
        <v>6359</v>
      </c>
      <c r="I23" s="75">
        <f t="shared" si="8"/>
        <v>36290</v>
      </c>
      <c r="J23" s="60">
        <f t="shared" si="9"/>
        <v>48.046814845233818</v>
      </c>
      <c r="K23" s="60">
        <f t="shared" si="10"/>
        <v>46.974841590246776</v>
      </c>
      <c r="L23" s="61">
        <f t="shared" si="6"/>
        <v>47.521770444575395</v>
      </c>
    </row>
    <row r="24" spans="1:12" ht="30" customHeight="1" x14ac:dyDescent="0.25">
      <c r="A24" s="74" t="s">
        <v>205</v>
      </c>
      <c r="B24" s="75">
        <v>20113</v>
      </c>
      <c r="C24" s="75">
        <v>19359</v>
      </c>
      <c r="D24" s="75">
        <f t="shared" si="7"/>
        <v>39472</v>
      </c>
      <c r="E24" s="75">
        <v>7056</v>
      </c>
      <c r="F24" s="75">
        <v>6327</v>
      </c>
      <c r="G24" s="75">
        <v>3612</v>
      </c>
      <c r="H24" s="75">
        <v>3760</v>
      </c>
      <c r="I24" s="75">
        <f t="shared" si="8"/>
        <v>20755</v>
      </c>
      <c r="J24" s="60">
        <f t="shared" si="9"/>
        <v>53.040322179684786</v>
      </c>
      <c r="K24" s="60">
        <f t="shared" si="10"/>
        <v>52.104964099385299</v>
      </c>
      <c r="L24" s="61">
        <f t="shared" si="6"/>
        <v>52.581576813944068</v>
      </c>
    </row>
    <row r="25" spans="1:12" ht="30" customHeight="1" x14ac:dyDescent="0.25">
      <c r="A25" s="39" t="s">
        <v>206</v>
      </c>
      <c r="B25" s="76">
        <v>10048</v>
      </c>
      <c r="C25" s="76">
        <v>10279</v>
      </c>
      <c r="D25" s="75">
        <f t="shared" si="7"/>
        <v>20327</v>
      </c>
      <c r="E25" s="76">
        <v>3309</v>
      </c>
      <c r="F25" s="76">
        <v>3012</v>
      </c>
      <c r="G25" s="76">
        <v>1553</v>
      </c>
      <c r="H25" s="76">
        <v>1779</v>
      </c>
      <c r="I25" s="75">
        <f t="shared" si="8"/>
        <v>9653</v>
      </c>
      <c r="J25" s="60">
        <f t="shared" si="9"/>
        <v>48.387738853503187</v>
      </c>
      <c r="K25" s="60">
        <f t="shared" si="10"/>
        <v>46.609592372798907</v>
      </c>
      <c r="L25" s="61">
        <f t="shared" si="6"/>
        <v>47.488562011118219</v>
      </c>
    </row>
    <row r="26" spans="1:12" ht="30" customHeight="1" thickBot="1" x14ac:dyDescent="0.3">
      <c r="A26" s="77" t="s">
        <v>209</v>
      </c>
      <c r="B26" s="78">
        <v>135</v>
      </c>
      <c r="C26" s="78">
        <v>147</v>
      </c>
      <c r="D26" s="79">
        <f t="shared" si="7"/>
        <v>282</v>
      </c>
      <c r="E26" s="78">
        <v>30</v>
      </c>
      <c r="F26" s="78">
        <v>26</v>
      </c>
      <c r="G26" s="78">
        <v>2</v>
      </c>
      <c r="H26" s="78">
        <v>2</v>
      </c>
      <c r="I26" s="79">
        <f t="shared" si="8"/>
        <v>60</v>
      </c>
      <c r="J26" s="63">
        <f t="shared" si="9"/>
        <v>23.703703703703706</v>
      </c>
      <c r="K26" s="63">
        <f t="shared" si="10"/>
        <v>19.047619047619047</v>
      </c>
      <c r="L26" s="61">
        <f t="shared" si="6"/>
        <v>21.276595744680851</v>
      </c>
    </row>
    <row r="27" spans="1:12" ht="30" customHeight="1" thickTop="1" thickBot="1" x14ac:dyDescent="0.3">
      <c r="A27" s="80" t="s">
        <v>207</v>
      </c>
      <c r="B27" s="81">
        <f>SUM(B20:B26)</f>
        <v>92514</v>
      </c>
      <c r="C27" s="81">
        <f>SUM(C20:C26)</f>
        <v>90773</v>
      </c>
      <c r="D27" s="82">
        <f t="shared" si="7"/>
        <v>183287</v>
      </c>
      <c r="E27" s="81">
        <f>SUM(E20:E26)</f>
        <v>29631</v>
      </c>
      <c r="F27" s="81">
        <f t="shared" ref="F27:H27" si="11">SUM(F20:F26)</f>
        <v>26437</v>
      </c>
      <c r="G27" s="81">
        <f t="shared" si="11"/>
        <v>14688</v>
      </c>
      <c r="H27" s="81">
        <f t="shared" si="11"/>
        <v>15660</v>
      </c>
      <c r="I27" s="81">
        <f>SUM(I20:I26)</f>
        <v>86416</v>
      </c>
      <c r="J27" s="66">
        <f t="shared" si="9"/>
        <v>47.905181918412346</v>
      </c>
      <c r="K27" s="66">
        <f t="shared" si="10"/>
        <v>46.376125059213642</v>
      </c>
      <c r="L27" s="67">
        <f t="shared" si="6"/>
        <v>47.147915564115294</v>
      </c>
    </row>
    <row r="35" spans="1:12" ht="14" x14ac:dyDescent="0.2">
      <c r="A35" s="315"/>
      <c r="B35" s="315"/>
      <c r="C35" s="315"/>
      <c r="D35" s="315"/>
      <c r="E35" s="315"/>
      <c r="F35" s="315"/>
      <c r="G35" s="315"/>
      <c r="H35" s="315"/>
      <c r="I35" s="315"/>
      <c r="J35" s="315"/>
      <c r="K35" s="315"/>
      <c r="L35" s="315"/>
    </row>
  </sheetData>
  <mergeCells count="16">
    <mergeCell ref="A2:B2"/>
    <mergeCell ref="A17:A19"/>
    <mergeCell ref="A35:L35"/>
    <mergeCell ref="A3:A5"/>
    <mergeCell ref="B3:D3"/>
    <mergeCell ref="E3:I3"/>
    <mergeCell ref="J3:L3"/>
    <mergeCell ref="E4:F4"/>
    <mergeCell ref="G4:H4"/>
    <mergeCell ref="B17:D17"/>
    <mergeCell ref="E17:I17"/>
    <mergeCell ref="J17:L17"/>
    <mergeCell ref="E18:F18"/>
    <mergeCell ref="G18:H18"/>
    <mergeCell ref="B4:D4"/>
    <mergeCell ref="J4:L4"/>
  </mergeCells>
  <phoneticPr fontId="2"/>
  <printOptions horizontalCentered="1"/>
  <pageMargins left="0.35433070866141736" right="0.19685039370078741" top="0.19685039370078741" bottom="0.19685039370078741" header="0.2362204724409449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AH49"/>
  <sheetViews>
    <sheetView zoomScaleNormal="100" workbookViewId="0">
      <selection activeCell="I13" sqref="I13:J13"/>
    </sheetView>
  </sheetViews>
  <sheetFormatPr defaultColWidth="2.90625" defaultRowHeight="14" x14ac:dyDescent="0.2"/>
  <cols>
    <col min="1" max="5" width="2.90625" style="50" customWidth="1"/>
    <col min="6" max="6" width="3.36328125" style="50" customWidth="1"/>
    <col min="7" max="7" width="2.90625" style="50" customWidth="1"/>
    <col min="8" max="8" width="3.6328125" style="50" customWidth="1"/>
    <col min="9" max="9" width="2.90625" style="50" customWidth="1"/>
    <col min="10" max="10" width="3.36328125" style="50" customWidth="1"/>
    <col min="11" max="11" width="2.90625" style="50" customWidth="1"/>
    <col min="12" max="12" width="3" style="50" customWidth="1"/>
    <col min="13" max="16" width="2.90625" style="50" customWidth="1"/>
    <col min="17" max="17" width="2.453125" style="50" customWidth="1"/>
    <col min="18" max="23" width="2.90625" style="50" customWidth="1"/>
    <col min="24" max="24" width="3.36328125" style="50" customWidth="1"/>
    <col min="25" max="25" width="2.90625" style="50" customWidth="1"/>
    <col min="26" max="26" width="3.36328125" style="50" customWidth="1"/>
    <col min="27" max="27" width="2.90625" style="50" customWidth="1"/>
    <col min="28" max="28" width="3.36328125" style="50" customWidth="1"/>
    <col min="29" max="16384" width="2.90625" style="50"/>
  </cols>
  <sheetData>
    <row r="4" spans="1:34" ht="19" x14ac:dyDescent="0.3">
      <c r="A4" s="358" t="s">
        <v>103</v>
      </c>
      <c r="B4" s="358"/>
      <c r="C4" s="358"/>
      <c r="D4" s="358"/>
      <c r="E4" s="358"/>
      <c r="F4" s="358"/>
      <c r="G4" s="358"/>
      <c r="H4" s="358"/>
      <c r="I4" s="358"/>
      <c r="J4" s="358"/>
      <c r="K4" s="358"/>
    </row>
    <row r="5" spans="1:34" ht="11.25" customHeight="1" x14ac:dyDescent="0.3">
      <c r="A5" s="51"/>
      <c r="B5" s="51"/>
      <c r="C5" s="51"/>
      <c r="D5" s="51"/>
      <c r="E5" s="51"/>
      <c r="F5" s="51"/>
      <c r="G5" s="51"/>
      <c r="H5" s="51"/>
      <c r="I5" s="51"/>
      <c r="J5" s="51"/>
      <c r="K5" s="51"/>
    </row>
    <row r="6" spans="1:34" ht="17" thickBot="1" x14ac:dyDescent="0.3">
      <c r="A6" s="359" t="s">
        <v>104</v>
      </c>
      <c r="B6" s="359"/>
      <c r="C6" s="359"/>
      <c r="D6" s="359"/>
      <c r="S6" s="359" t="s">
        <v>161</v>
      </c>
      <c r="T6" s="359"/>
      <c r="U6" s="359"/>
      <c r="V6" s="359"/>
    </row>
    <row r="7" spans="1:34" ht="16" customHeight="1" x14ac:dyDescent="0.2">
      <c r="A7" s="360" t="s">
        <v>101</v>
      </c>
      <c r="B7" s="361"/>
      <c r="C7" s="361"/>
      <c r="D7" s="361"/>
      <c r="E7" s="356" t="s">
        <v>160</v>
      </c>
      <c r="F7" s="356"/>
      <c r="G7" s="356"/>
      <c r="H7" s="356"/>
      <c r="I7" s="356"/>
      <c r="J7" s="356"/>
      <c r="K7" s="356" t="s">
        <v>19</v>
      </c>
      <c r="L7" s="356"/>
      <c r="M7" s="356"/>
      <c r="N7" s="356"/>
      <c r="O7" s="356"/>
      <c r="P7" s="357"/>
      <c r="Q7" s="52"/>
      <c r="R7" s="52"/>
      <c r="S7" s="350" t="s">
        <v>105</v>
      </c>
      <c r="T7" s="351"/>
      <c r="U7" s="351"/>
      <c r="V7" s="352"/>
      <c r="W7" s="356" t="s">
        <v>102</v>
      </c>
      <c r="X7" s="356"/>
      <c r="Y7" s="356"/>
      <c r="Z7" s="356"/>
      <c r="AA7" s="356"/>
      <c r="AB7" s="356"/>
      <c r="AC7" s="356" t="s">
        <v>19</v>
      </c>
      <c r="AD7" s="356"/>
      <c r="AE7" s="356"/>
      <c r="AF7" s="356"/>
      <c r="AG7" s="356"/>
      <c r="AH7" s="357"/>
    </row>
    <row r="8" spans="1:34" ht="16" customHeight="1" x14ac:dyDescent="0.2">
      <c r="A8" s="362"/>
      <c r="B8" s="363"/>
      <c r="C8" s="363"/>
      <c r="D8" s="363"/>
      <c r="E8" s="346" t="s">
        <v>7</v>
      </c>
      <c r="F8" s="346"/>
      <c r="G8" s="346" t="s">
        <v>8</v>
      </c>
      <c r="H8" s="346"/>
      <c r="I8" s="346" t="s">
        <v>9</v>
      </c>
      <c r="J8" s="346"/>
      <c r="K8" s="346" t="s">
        <v>7</v>
      </c>
      <c r="L8" s="346"/>
      <c r="M8" s="346" t="s">
        <v>8</v>
      </c>
      <c r="N8" s="346"/>
      <c r="O8" s="346" t="s">
        <v>9</v>
      </c>
      <c r="P8" s="347"/>
      <c r="Q8" s="52"/>
      <c r="R8" s="52"/>
      <c r="S8" s="353"/>
      <c r="T8" s="354"/>
      <c r="U8" s="354"/>
      <c r="V8" s="355"/>
      <c r="W8" s="346" t="s">
        <v>7</v>
      </c>
      <c r="X8" s="346"/>
      <c r="Y8" s="346" t="s">
        <v>8</v>
      </c>
      <c r="Z8" s="346"/>
      <c r="AA8" s="346" t="s">
        <v>9</v>
      </c>
      <c r="AB8" s="346"/>
      <c r="AC8" s="346" t="s">
        <v>7</v>
      </c>
      <c r="AD8" s="346"/>
      <c r="AE8" s="346" t="s">
        <v>8</v>
      </c>
      <c r="AF8" s="346"/>
      <c r="AG8" s="346" t="s">
        <v>9</v>
      </c>
      <c r="AH8" s="347"/>
    </row>
    <row r="9" spans="1:34" ht="18" customHeight="1" x14ac:dyDescent="0.2">
      <c r="A9" s="340" t="s">
        <v>10</v>
      </c>
      <c r="B9" s="364"/>
      <c r="C9" s="364"/>
      <c r="D9" s="365"/>
      <c r="E9" s="342">
        <v>726</v>
      </c>
      <c r="F9" s="343"/>
      <c r="G9" s="336">
        <v>568</v>
      </c>
      <c r="H9" s="337"/>
      <c r="I9" s="336">
        <f t="shared" ref="I9:I14" si="0">SUM(E9:H9)</f>
        <v>1294</v>
      </c>
      <c r="J9" s="337"/>
      <c r="K9" s="318">
        <f>E9/総括!K12:P12*100</f>
        <v>9.4654498044328559</v>
      </c>
      <c r="L9" s="318"/>
      <c r="M9" s="318">
        <f>G9/総括!Q12*100</f>
        <v>7.2062928190814519</v>
      </c>
      <c r="N9" s="318"/>
      <c r="O9" s="318">
        <f>I9/総括!W12*100</f>
        <v>8.3204732510288064</v>
      </c>
      <c r="P9" s="319"/>
      <c r="S9" s="340" t="s">
        <v>10</v>
      </c>
      <c r="T9" s="341"/>
      <c r="U9" s="341"/>
      <c r="V9" s="341"/>
      <c r="W9" s="336">
        <v>994</v>
      </c>
      <c r="X9" s="337"/>
      <c r="Y9" s="336">
        <v>805</v>
      </c>
      <c r="Z9" s="337"/>
      <c r="AA9" s="348">
        <f t="shared" ref="AA9:AA14" si="1">SUM(W9:Z9)</f>
        <v>1799</v>
      </c>
      <c r="AB9" s="349"/>
      <c r="AC9" s="318">
        <f>W9/総括!K12*100</f>
        <v>12.959582790091265</v>
      </c>
      <c r="AD9" s="318"/>
      <c r="AE9" s="318">
        <f>Y9/総括!Q12*100</f>
        <v>10.213143872113676</v>
      </c>
      <c r="AF9" s="318"/>
      <c r="AG9" s="318">
        <f>AA9/総括!W12*100</f>
        <v>11.567644032921811</v>
      </c>
      <c r="AH9" s="319"/>
    </row>
    <row r="10" spans="1:34" ht="18" customHeight="1" x14ac:dyDescent="0.2">
      <c r="A10" s="340" t="s">
        <v>11</v>
      </c>
      <c r="B10" s="341"/>
      <c r="C10" s="341"/>
      <c r="D10" s="341"/>
      <c r="E10" s="342">
        <v>594</v>
      </c>
      <c r="F10" s="343"/>
      <c r="G10" s="336">
        <v>446</v>
      </c>
      <c r="H10" s="337"/>
      <c r="I10" s="336">
        <f t="shared" si="0"/>
        <v>1040</v>
      </c>
      <c r="J10" s="337"/>
      <c r="K10" s="318">
        <f>E10/総括!K13:P13*100</f>
        <v>7.5390277954055076</v>
      </c>
      <c r="L10" s="318"/>
      <c r="M10" s="318">
        <f>G10/総括!Q13*100</f>
        <v>5.6065367693274668</v>
      </c>
      <c r="N10" s="318"/>
      <c r="O10" s="318">
        <f>I10/総括!W13*100</f>
        <v>6.5681444991789819</v>
      </c>
      <c r="P10" s="319"/>
      <c r="S10" s="340" t="s">
        <v>11</v>
      </c>
      <c r="T10" s="341"/>
      <c r="U10" s="341"/>
      <c r="V10" s="341"/>
      <c r="W10" s="336">
        <v>847</v>
      </c>
      <c r="X10" s="337"/>
      <c r="Y10" s="336">
        <v>665</v>
      </c>
      <c r="Z10" s="337"/>
      <c r="AA10" s="342">
        <f t="shared" si="1"/>
        <v>1512</v>
      </c>
      <c r="AB10" s="343"/>
      <c r="AC10" s="318">
        <f>W10/総括!K13*100</f>
        <v>10.750095189744892</v>
      </c>
      <c r="AD10" s="318"/>
      <c r="AE10" s="318">
        <f>Y10/総括!Q13*100</f>
        <v>8.3595223130106859</v>
      </c>
      <c r="AF10" s="318"/>
      <c r="AG10" s="318">
        <f>AA10/総括!W13*100</f>
        <v>9.549071618037134</v>
      </c>
      <c r="AH10" s="319"/>
    </row>
    <row r="11" spans="1:34" ht="18" customHeight="1" x14ac:dyDescent="0.2">
      <c r="A11" s="340" t="s">
        <v>12</v>
      </c>
      <c r="B11" s="341"/>
      <c r="C11" s="341"/>
      <c r="D11" s="341"/>
      <c r="E11" s="342">
        <v>587</v>
      </c>
      <c r="F11" s="343"/>
      <c r="G11" s="336">
        <v>449</v>
      </c>
      <c r="H11" s="337"/>
      <c r="I11" s="336">
        <f t="shared" si="0"/>
        <v>1036</v>
      </c>
      <c r="J11" s="337"/>
      <c r="K11" s="318">
        <f>E11/総括!K14:P14*100</f>
        <v>7.6164525755806416</v>
      </c>
      <c r="L11" s="318"/>
      <c r="M11" s="318">
        <f>G11/総括!Q14*100</f>
        <v>5.7950438822922044</v>
      </c>
      <c r="N11" s="318"/>
      <c r="O11" s="318">
        <f>I11/総括!W14*100</f>
        <v>6.7033322549336791</v>
      </c>
      <c r="P11" s="319"/>
      <c r="S11" s="340" t="s">
        <v>12</v>
      </c>
      <c r="T11" s="341"/>
      <c r="U11" s="341"/>
      <c r="V11" s="341"/>
      <c r="W11" s="336">
        <v>811</v>
      </c>
      <c r="X11" s="337"/>
      <c r="Y11" s="336">
        <v>671</v>
      </c>
      <c r="Z11" s="337"/>
      <c r="AA11" s="342">
        <f t="shared" si="1"/>
        <v>1482</v>
      </c>
      <c r="AB11" s="343"/>
      <c r="AC11" s="318">
        <f>W11/総括!K14*100</f>
        <v>10.522901258596082</v>
      </c>
      <c r="AD11" s="318"/>
      <c r="AE11" s="318">
        <f>Y11/総括!Q14*100</f>
        <v>8.660299432111513</v>
      </c>
      <c r="AF11" s="318"/>
      <c r="AG11" s="318">
        <f>AA11/総括!W14*100</f>
        <v>9.5891297314784865</v>
      </c>
      <c r="AH11" s="319"/>
    </row>
    <row r="12" spans="1:34" ht="18" customHeight="1" x14ac:dyDescent="0.2">
      <c r="A12" s="338" t="s">
        <v>13</v>
      </c>
      <c r="B12" s="339"/>
      <c r="C12" s="339"/>
      <c r="D12" s="339"/>
      <c r="E12" s="342">
        <v>2807</v>
      </c>
      <c r="F12" s="343"/>
      <c r="G12" s="336">
        <v>2198</v>
      </c>
      <c r="H12" s="337"/>
      <c r="I12" s="336">
        <f t="shared" si="0"/>
        <v>5005</v>
      </c>
      <c r="J12" s="337"/>
      <c r="K12" s="318">
        <f>E12/総括!K15:P15*100</f>
        <v>7.2044556234279549</v>
      </c>
      <c r="L12" s="318"/>
      <c r="M12" s="318">
        <f>G12/総括!Q15*100</f>
        <v>5.8765339678635407</v>
      </c>
      <c r="N12" s="318"/>
      <c r="O12" s="318">
        <f>I12/総括!W15*100</f>
        <v>6.5540496300661291</v>
      </c>
      <c r="P12" s="319"/>
      <c r="S12" s="338" t="s">
        <v>13</v>
      </c>
      <c r="T12" s="339"/>
      <c r="U12" s="339"/>
      <c r="V12" s="339"/>
      <c r="W12" s="336">
        <v>4108</v>
      </c>
      <c r="X12" s="337"/>
      <c r="Y12" s="336">
        <v>3421</v>
      </c>
      <c r="Z12" s="337"/>
      <c r="AA12" s="342">
        <f t="shared" si="1"/>
        <v>7529</v>
      </c>
      <c r="AB12" s="343"/>
      <c r="AC12" s="318">
        <f>W12/総括!K15*100</f>
        <v>10.543606591037422</v>
      </c>
      <c r="AD12" s="318"/>
      <c r="AE12" s="318">
        <f>Y12/総括!Q15*100</f>
        <v>9.146325161083336</v>
      </c>
      <c r="AF12" s="318"/>
      <c r="AG12" s="318">
        <f>AA12/総括!W15*100</f>
        <v>9.859228704249329</v>
      </c>
      <c r="AH12" s="319"/>
    </row>
    <row r="13" spans="1:34" ht="18" customHeight="1" x14ac:dyDescent="0.2">
      <c r="A13" s="324" t="s">
        <v>14</v>
      </c>
      <c r="B13" s="325"/>
      <c r="C13" s="325"/>
      <c r="D13" s="325"/>
      <c r="E13" s="376">
        <v>1540</v>
      </c>
      <c r="F13" s="377"/>
      <c r="G13" s="326">
        <v>1221</v>
      </c>
      <c r="H13" s="326"/>
      <c r="I13" s="327">
        <f t="shared" si="0"/>
        <v>2761</v>
      </c>
      <c r="J13" s="328"/>
      <c r="K13" s="318">
        <f>E13/総括!K16:P16*100</f>
        <v>7.6567394222642067</v>
      </c>
      <c r="L13" s="318"/>
      <c r="M13" s="318">
        <f>G13/総括!Q16*100</f>
        <v>6.3071439640477305</v>
      </c>
      <c r="N13" s="318"/>
      <c r="O13" s="318">
        <f>I13/総括!W16*100</f>
        <v>6.9948317794892576</v>
      </c>
      <c r="P13" s="319"/>
      <c r="S13" s="324" t="s">
        <v>14</v>
      </c>
      <c r="T13" s="325"/>
      <c r="U13" s="325"/>
      <c r="V13" s="325"/>
      <c r="W13" s="326">
        <v>2232</v>
      </c>
      <c r="X13" s="326"/>
      <c r="Y13" s="326">
        <v>1876</v>
      </c>
      <c r="Z13" s="326"/>
      <c r="AA13" s="342">
        <f t="shared" si="1"/>
        <v>4108</v>
      </c>
      <c r="AB13" s="343"/>
      <c r="AC13" s="318">
        <f>W13/総括!K16*100</f>
        <v>11.097300253567346</v>
      </c>
      <c r="AD13" s="318"/>
      <c r="AE13" s="318">
        <f>Y13/総括!Q16*100</f>
        <v>9.6905831912805418</v>
      </c>
      <c r="AF13" s="318"/>
      <c r="AG13" s="318">
        <f>AA13/総括!W16*100</f>
        <v>10.407377381434941</v>
      </c>
      <c r="AH13" s="319"/>
    </row>
    <row r="14" spans="1:34" ht="18" customHeight="1" thickBot="1" x14ac:dyDescent="0.25">
      <c r="A14" s="329" t="s">
        <v>151</v>
      </c>
      <c r="B14" s="330"/>
      <c r="C14" s="330"/>
      <c r="D14" s="331"/>
      <c r="E14" s="332">
        <v>1021</v>
      </c>
      <c r="F14" s="333"/>
      <c r="G14" s="332">
        <v>764</v>
      </c>
      <c r="H14" s="333"/>
      <c r="I14" s="334">
        <f t="shared" si="0"/>
        <v>1785</v>
      </c>
      <c r="J14" s="335"/>
      <c r="K14" s="318">
        <f>E14/総括!K17:P17*100</f>
        <v>10.161226114649681</v>
      </c>
      <c r="L14" s="318"/>
      <c r="M14" s="318">
        <f>G14/総括!Q17*100</f>
        <v>7.4326296332328052</v>
      </c>
      <c r="N14" s="318"/>
      <c r="O14" s="318">
        <f>I14/総括!W17*100</f>
        <v>8.7814237221429625</v>
      </c>
      <c r="P14" s="319"/>
      <c r="S14" s="329" t="s">
        <v>151</v>
      </c>
      <c r="T14" s="330"/>
      <c r="U14" s="330"/>
      <c r="V14" s="331"/>
      <c r="W14" s="332">
        <v>1429</v>
      </c>
      <c r="X14" s="333"/>
      <c r="Y14" s="332">
        <v>1161</v>
      </c>
      <c r="Z14" s="333"/>
      <c r="AA14" s="366">
        <f t="shared" si="1"/>
        <v>2590</v>
      </c>
      <c r="AB14" s="367"/>
      <c r="AC14" s="318">
        <f>W14/総括!K17*100</f>
        <v>14.221735668789808</v>
      </c>
      <c r="AD14" s="318"/>
      <c r="AE14" s="318">
        <f>Y14/総括!Q17*100</f>
        <v>11.294873042124721</v>
      </c>
      <c r="AF14" s="318"/>
      <c r="AG14" s="318">
        <f>AA14/総括!W17*100</f>
        <v>12.741673636050574</v>
      </c>
      <c r="AH14" s="319"/>
    </row>
    <row r="15" spans="1:34" ht="18" customHeight="1" thickTop="1" thickBot="1" x14ac:dyDescent="0.25">
      <c r="A15" s="322" t="s">
        <v>102</v>
      </c>
      <c r="B15" s="273"/>
      <c r="C15" s="273"/>
      <c r="D15" s="274"/>
      <c r="E15" s="368">
        <f>SUM(E9:F14)</f>
        <v>7275</v>
      </c>
      <c r="F15" s="368"/>
      <c r="G15" s="368">
        <f>SUM(G9:H14)</f>
        <v>5646</v>
      </c>
      <c r="H15" s="368"/>
      <c r="I15" s="323">
        <f>SUM(I9:J14)</f>
        <v>12921</v>
      </c>
      <c r="J15" s="323"/>
      <c r="K15" s="369">
        <v>7.88</v>
      </c>
      <c r="L15" s="370"/>
      <c r="M15" s="369">
        <v>6.23</v>
      </c>
      <c r="N15" s="370"/>
      <c r="O15" s="371">
        <v>7.06</v>
      </c>
      <c r="P15" s="372"/>
      <c r="S15" s="322" t="s">
        <v>102</v>
      </c>
      <c r="T15" s="273"/>
      <c r="U15" s="273"/>
      <c r="V15" s="274"/>
      <c r="W15" s="323">
        <f>SUM(W9:X14)</f>
        <v>10421</v>
      </c>
      <c r="X15" s="323"/>
      <c r="Y15" s="323">
        <f>SUM(Y9:Z14)</f>
        <v>8599</v>
      </c>
      <c r="Z15" s="323"/>
      <c r="AA15" s="323">
        <f>SUM(AA9:AB14)</f>
        <v>19020</v>
      </c>
      <c r="AB15" s="323"/>
      <c r="AC15" s="344">
        <v>11.28</v>
      </c>
      <c r="AD15" s="344"/>
      <c r="AE15" s="344">
        <v>9.49</v>
      </c>
      <c r="AF15" s="344"/>
      <c r="AG15" s="344">
        <v>10.39</v>
      </c>
      <c r="AH15" s="345"/>
    </row>
    <row r="17" spans="1:34" x14ac:dyDescent="0.2">
      <c r="M17" s="378"/>
      <c r="N17" s="379"/>
      <c r="O17" s="379"/>
      <c r="P17" s="379"/>
      <c r="Q17" s="379"/>
      <c r="R17" s="380"/>
    </row>
    <row r="18" spans="1:34" ht="17" thickBot="1" x14ac:dyDescent="0.3">
      <c r="A18" s="359" t="s">
        <v>162</v>
      </c>
      <c r="B18" s="359"/>
      <c r="C18" s="359"/>
      <c r="D18" s="359"/>
      <c r="S18" s="359" t="s">
        <v>163</v>
      </c>
      <c r="T18" s="359"/>
      <c r="U18" s="359"/>
      <c r="V18" s="359"/>
    </row>
    <row r="19" spans="1:34" ht="15.75" customHeight="1" x14ac:dyDescent="0.2">
      <c r="A19" s="360" t="s">
        <v>101</v>
      </c>
      <c r="B19" s="361"/>
      <c r="C19" s="361"/>
      <c r="D19" s="361"/>
      <c r="E19" s="373" t="s">
        <v>160</v>
      </c>
      <c r="F19" s="374"/>
      <c r="G19" s="374"/>
      <c r="H19" s="374"/>
      <c r="I19" s="374"/>
      <c r="J19" s="375"/>
      <c r="K19" s="356" t="s">
        <v>19</v>
      </c>
      <c r="L19" s="356"/>
      <c r="M19" s="356"/>
      <c r="N19" s="356"/>
      <c r="O19" s="356"/>
      <c r="P19" s="357"/>
      <c r="Q19" s="52"/>
      <c r="R19" s="52"/>
      <c r="S19" s="360" t="s">
        <v>101</v>
      </c>
      <c r="T19" s="361"/>
      <c r="U19" s="361"/>
      <c r="V19" s="361"/>
      <c r="W19" s="356" t="s">
        <v>160</v>
      </c>
      <c r="X19" s="356"/>
      <c r="Y19" s="356"/>
      <c r="Z19" s="356"/>
      <c r="AA19" s="356"/>
      <c r="AB19" s="356"/>
      <c r="AC19" s="356" t="s">
        <v>19</v>
      </c>
      <c r="AD19" s="356"/>
      <c r="AE19" s="356"/>
      <c r="AF19" s="356"/>
      <c r="AG19" s="356"/>
      <c r="AH19" s="357"/>
    </row>
    <row r="20" spans="1:34" ht="15.75" customHeight="1" x14ac:dyDescent="0.2">
      <c r="A20" s="362"/>
      <c r="B20" s="363"/>
      <c r="C20" s="363"/>
      <c r="D20" s="363"/>
      <c r="E20" s="346" t="s">
        <v>7</v>
      </c>
      <c r="F20" s="346"/>
      <c r="G20" s="346" t="s">
        <v>8</v>
      </c>
      <c r="H20" s="346"/>
      <c r="I20" s="346" t="s">
        <v>9</v>
      </c>
      <c r="J20" s="346"/>
      <c r="K20" s="346" t="s">
        <v>7</v>
      </c>
      <c r="L20" s="346"/>
      <c r="M20" s="346" t="s">
        <v>8</v>
      </c>
      <c r="N20" s="346"/>
      <c r="O20" s="346" t="s">
        <v>9</v>
      </c>
      <c r="P20" s="347"/>
      <c r="Q20" s="52"/>
      <c r="R20" s="52"/>
      <c r="S20" s="362"/>
      <c r="T20" s="363"/>
      <c r="U20" s="363"/>
      <c r="V20" s="363"/>
      <c r="W20" s="346" t="s">
        <v>7</v>
      </c>
      <c r="X20" s="346"/>
      <c r="Y20" s="346" t="s">
        <v>8</v>
      </c>
      <c r="Z20" s="346"/>
      <c r="AA20" s="346" t="s">
        <v>9</v>
      </c>
      <c r="AB20" s="346"/>
      <c r="AC20" s="346" t="s">
        <v>7</v>
      </c>
      <c r="AD20" s="346"/>
      <c r="AE20" s="346" t="s">
        <v>8</v>
      </c>
      <c r="AF20" s="346"/>
      <c r="AG20" s="346" t="s">
        <v>9</v>
      </c>
      <c r="AH20" s="347"/>
    </row>
    <row r="21" spans="1:34" ht="18" customHeight="1" x14ac:dyDescent="0.2">
      <c r="A21" s="340" t="s">
        <v>10</v>
      </c>
      <c r="B21" s="341"/>
      <c r="C21" s="341"/>
      <c r="D21" s="341"/>
      <c r="E21" s="336">
        <v>1483</v>
      </c>
      <c r="F21" s="337"/>
      <c r="G21" s="336">
        <v>1197</v>
      </c>
      <c r="H21" s="337"/>
      <c r="I21" s="336">
        <f t="shared" ref="I21:I26" si="2">SUM(E21:H21)</f>
        <v>2680</v>
      </c>
      <c r="J21" s="337"/>
      <c r="K21" s="318">
        <f>E21/総括!K12*100</f>
        <v>19.335071707953063</v>
      </c>
      <c r="L21" s="318"/>
      <c r="M21" s="318">
        <f>G21/総括!Q12*100</f>
        <v>15.186500888099467</v>
      </c>
      <c r="N21" s="318"/>
      <c r="O21" s="318">
        <f>I21/総括!W12*100</f>
        <v>17.232510288065843</v>
      </c>
      <c r="P21" s="319"/>
      <c r="S21" s="340" t="s">
        <v>10</v>
      </c>
      <c r="T21" s="341"/>
      <c r="U21" s="341"/>
      <c r="V21" s="341"/>
      <c r="W21" s="336">
        <v>1793</v>
      </c>
      <c r="X21" s="337"/>
      <c r="Y21" s="336">
        <v>1496</v>
      </c>
      <c r="Z21" s="337"/>
      <c r="AA21" s="336">
        <f t="shared" ref="AA21:AA26" si="3">SUM(W21:Z21)</f>
        <v>3289</v>
      </c>
      <c r="AB21" s="337"/>
      <c r="AC21" s="318">
        <f>W21/総括!K12*100</f>
        <v>23.376792698826598</v>
      </c>
      <c r="AD21" s="318"/>
      <c r="AE21" s="318">
        <f>Y21/総括!Q12*100</f>
        <v>18.97995432631312</v>
      </c>
      <c r="AF21" s="318"/>
      <c r="AG21" s="318">
        <f>AA21/総括!W12*100</f>
        <v>21.148405349794238</v>
      </c>
      <c r="AH21" s="319"/>
    </row>
    <row r="22" spans="1:34" ht="18" customHeight="1" x14ac:dyDescent="0.2">
      <c r="A22" s="340" t="s">
        <v>11</v>
      </c>
      <c r="B22" s="341"/>
      <c r="C22" s="341"/>
      <c r="D22" s="341"/>
      <c r="E22" s="336">
        <v>1413</v>
      </c>
      <c r="F22" s="337"/>
      <c r="G22" s="336">
        <v>1151</v>
      </c>
      <c r="H22" s="337"/>
      <c r="I22" s="336">
        <f t="shared" si="2"/>
        <v>2564</v>
      </c>
      <c r="J22" s="337"/>
      <c r="K22" s="318">
        <f>E22/総括!K13*100</f>
        <v>17.933747937555527</v>
      </c>
      <c r="L22" s="318"/>
      <c r="M22" s="318">
        <f>G22/総括!Q13*100</f>
        <v>14.468887492143306</v>
      </c>
      <c r="N22" s="318"/>
      <c r="O22" s="318">
        <f>I22/総括!W13*100</f>
        <v>16.193002399898951</v>
      </c>
      <c r="P22" s="319"/>
      <c r="S22" s="340" t="s">
        <v>11</v>
      </c>
      <c r="T22" s="341"/>
      <c r="U22" s="341"/>
      <c r="V22" s="341"/>
      <c r="W22" s="336">
        <v>1702</v>
      </c>
      <c r="X22" s="337"/>
      <c r="Y22" s="336">
        <v>1452</v>
      </c>
      <c r="Z22" s="337"/>
      <c r="AA22" s="336">
        <f t="shared" si="3"/>
        <v>3154</v>
      </c>
      <c r="AB22" s="337"/>
      <c r="AC22" s="318">
        <f>W22/総括!K13*100</f>
        <v>21.601726107374034</v>
      </c>
      <c r="AD22" s="318"/>
      <c r="AE22" s="318">
        <f>Y22/総括!Q13*100</f>
        <v>18.252671275927092</v>
      </c>
      <c r="AF22" s="318"/>
      <c r="AG22" s="318">
        <f>AA22/総括!W13*100</f>
        <v>19.919161298471643</v>
      </c>
      <c r="AH22" s="319"/>
    </row>
    <row r="23" spans="1:34" ht="18" customHeight="1" x14ac:dyDescent="0.2">
      <c r="A23" s="340" t="s">
        <v>12</v>
      </c>
      <c r="B23" s="341"/>
      <c r="C23" s="341"/>
      <c r="D23" s="341"/>
      <c r="E23" s="336">
        <v>1340</v>
      </c>
      <c r="F23" s="337"/>
      <c r="G23" s="336">
        <v>1182</v>
      </c>
      <c r="H23" s="337"/>
      <c r="I23" s="336">
        <f t="shared" si="2"/>
        <v>2522</v>
      </c>
      <c r="J23" s="337"/>
      <c r="K23" s="318">
        <f>E23/総括!K14*100</f>
        <v>17.386791228753083</v>
      </c>
      <c r="L23" s="318"/>
      <c r="M23" s="318">
        <f>G23/総括!Q14*100</f>
        <v>15.255549819308209</v>
      </c>
      <c r="N23" s="318"/>
      <c r="O23" s="318">
        <f>I23/総括!W14*100</f>
        <v>16.318343578130055</v>
      </c>
      <c r="P23" s="319"/>
      <c r="S23" s="340" t="s">
        <v>12</v>
      </c>
      <c r="T23" s="341"/>
      <c r="U23" s="341"/>
      <c r="V23" s="341"/>
      <c r="W23" s="336">
        <v>1651</v>
      </c>
      <c r="X23" s="337"/>
      <c r="Y23" s="336">
        <v>1470</v>
      </c>
      <c r="Z23" s="337"/>
      <c r="AA23" s="336">
        <f t="shared" ref="AA23" si="4">SUM(W23:Z23)</f>
        <v>3121</v>
      </c>
      <c r="AB23" s="337"/>
      <c r="AC23" s="318">
        <f>W23/総括!K14*100</f>
        <v>21.422083819903985</v>
      </c>
      <c r="AD23" s="318"/>
      <c r="AE23" s="318">
        <f>Y23/総括!Q14*100</f>
        <v>18.972638100154878</v>
      </c>
      <c r="AF23" s="318"/>
      <c r="AG23" s="318">
        <f>AA23/総括!W14*100</f>
        <v>20.19411193788418</v>
      </c>
      <c r="AH23" s="319"/>
    </row>
    <row r="24" spans="1:34" ht="18" customHeight="1" x14ac:dyDescent="0.2">
      <c r="A24" s="338" t="s">
        <v>13</v>
      </c>
      <c r="B24" s="339"/>
      <c r="C24" s="339"/>
      <c r="D24" s="339"/>
      <c r="E24" s="336">
        <v>7471</v>
      </c>
      <c r="F24" s="337"/>
      <c r="G24" s="336">
        <v>6425</v>
      </c>
      <c r="H24" s="337"/>
      <c r="I24" s="336">
        <f t="shared" si="2"/>
        <v>13896</v>
      </c>
      <c r="J24" s="337"/>
      <c r="K24" s="318">
        <f>E24/総括!K15*100</f>
        <v>19.175093681022535</v>
      </c>
      <c r="L24" s="318"/>
      <c r="M24" s="318">
        <f>G24/総括!Q15*100</f>
        <v>17.177766489319037</v>
      </c>
      <c r="N24" s="318"/>
      <c r="O24" s="318">
        <f>I24/総括!W15*100</f>
        <v>18.19681791396582</v>
      </c>
      <c r="P24" s="319"/>
      <c r="S24" s="338" t="s">
        <v>13</v>
      </c>
      <c r="T24" s="339"/>
      <c r="U24" s="339"/>
      <c r="V24" s="339"/>
      <c r="W24" s="336">
        <v>9565</v>
      </c>
      <c r="X24" s="337"/>
      <c r="Y24" s="336">
        <v>8315</v>
      </c>
      <c r="Z24" s="337"/>
      <c r="AA24" s="336">
        <f t="shared" si="3"/>
        <v>17880</v>
      </c>
      <c r="AB24" s="337"/>
      <c r="AC24" s="318">
        <f>W24/総括!K15*100</f>
        <v>24.54956111082593</v>
      </c>
      <c r="AD24" s="318"/>
      <c r="AE24" s="318">
        <f>Y24/総括!Q15*100</f>
        <v>22.230837098628452</v>
      </c>
      <c r="AF24" s="318"/>
      <c r="AG24" s="318">
        <f>AA24/総括!W15*100</f>
        <v>23.413867609506973</v>
      </c>
      <c r="AH24" s="319"/>
    </row>
    <row r="25" spans="1:34" ht="18" customHeight="1" x14ac:dyDescent="0.2">
      <c r="A25" s="324" t="s">
        <v>14</v>
      </c>
      <c r="B25" s="325"/>
      <c r="C25" s="325"/>
      <c r="D25" s="325"/>
      <c r="E25" s="326">
        <v>4172</v>
      </c>
      <c r="F25" s="326"/>
      <c r="G25" s="326">
        <v>3630</v>
      </c>
      <c r="H25" s="326"/>
      <c r="I25" s="327">
        <f t="shared" si="2"/>
        <v>7802</v>
      </c>
      <c r="J25" s="328"/>
      <c r="K25" s="318">
        <f>E25/総括!K16*100</f>
        <v>20.742803162133942</v>
      </c>
      <c r="L25" s="318"/>
      <c r="M25" s="318">
        <f>G25/総括!Q16*100</f>
        <v>18.75096854176352</v>
      </c>
      <c r="N25" s="318"/>
      <c r="O25" s="318">
        <f>I25/総括!W16*100</f>
        <v>19.765910012160518</v>
      </c>
      <c r="P25" s="319"/>
      <c r="S25" s="324" t="s">
        <v>14</v>
      </c>
      <c r="T25" s="325"/>
      <c r="U25" s="325"/>
      <c r="V25" s="325"/>
      <c r="W25" s="326">
        <v>5361</v>
      </c>
      <c r="X25" s="326"/>
      <c r="Y25" s="326">
        <v>4743</v>
      </c>
      <c r="Z25" s="326"/>
      <c r="AA25" s="327">
        <f t="shared" si="3"/>
        <v>10104</v>
      </c>
      <c r="AB25" s="328"/>
      <c r="AC25" s="318">
        <f>W25/総括!K16*100</f>
        <v>26.654402625167801</v>
      </c>
      <c r="AD25" s="318"/>
      <c r="AE25" s="318">
        <f>Y25/総括!Q16*100</f>
        <v>24.500232450023248</v>
      </c>
      <c r="AF25" s="318"/>
      <c r="AG25" s="318">
        <f>AA25/総括!W16*100</f>
        <v>25.597892176732874</v>
      </c>
      <c r="AH25" s="319"/>
    </row>
    <row r="26" spans="1:34" ht="18" customHeight="1" thickBot="1" x14ac:dyDescent="0.25">
      <c r="A26" s="329" t="s">
        <v>151</v>
      </c>
      <c r="B26" s="330"/>
      <c r="C26" s="330"/>
      <c r="D26" s="331"/>
      <c r="E26" s="332">
        <v>2302</v>
      </c>
      <c r="F26" s="333"/>
      <c r="G26" s="332">
        <v>1973</v>
      </c>
      <c r="H26" s="333"/>
      <c r="I26" s="334">
        <f t="shared" si="2"/>
        <v>4275</v>
      </c>
      <c r="J26" s="335"/>
      <c r="K26" s="318">
        <f>E26/総括!K17*100</f>
        <v>22.910031847133759</v>
      </c>
      <c r="L26" s="318"/>
      <c r="M26" s="318">
        <f>G26/総括!Q17*100</f>
        <v>19.194474170639168</v>
      </c>
      <c r="N26" s="318"/>
      <c r="O26" s="318">
        <f>I26/総括!W17*100</f>
        <v>21.031140847149114</v>
      </c>
      <c r="P26" s="319"/>
      <c r="S26" s="329" t="s">
        <v>151</v>
      </c>
      <c r="T26" s="330"/>
      <c r="U26" s="330"/>
      <c r="V26" s="331"/>
      <c r="W26" s="332">
        <v>2735</v>
      </c>
      <c r="X26" s="333"/>
      <c r="Y26" s="332">
        <v>2396</v>
      </c>
      <c r="Z26" s="333"/>
      <c r="AA26" s="334">
        <f t="shared" si="3"/>
        <v>5131</v>
      </c>
      <c r="AB26" s="335"/>
      <c r="AC26" s="318">
        <f>W26/総括!K17*100</f>
        <v>27.21934713375796</v>
      </c>
      <c r="AD26" s="318"/>
      <c r="AE26" s="318">
        <f>Y26/総括!Q17*100</f>
        <v>23.309660472808638</v>
      </c>
      <c r="AF26" s="318"/>
      <c r="AG26" s="318">
        <f>AA26/総括!W17*100</f>
        <v>25.242288581689376</v>
      </c>
      <c r="AH26" s="319"/>
    </row>
    <row r="27" spans="1:34" ht="18" customHeight="1" thickTop="1" thickBot="1" x14ac:dyDescent="0.25">
      <c r="A27" s="322" t="s">
        <v>102</v>
      </c>
      <c r="B27" s="273"/>
      <c r="C27" s="273"/>
      <c r="D27" s="274"/>
      <c r="E27" s="323">
        <f>SUM(E21:F26)</f>
        <v>18181</v>
      </c>
      <c r="F27" s="323"/>
      <c r="G27" s="323">
        <f>SUM(G21:H26)</f>
        <v>15558</v>
      </c>
      <c r="H27" s="323"/>
      <c r="I27" s="323">
        <f>SUM(I21:J26)</f>
        <v>33739</v>
      </c>
      <c r="J27" s="323"/>
      <c r="K27" s="320">
        <v>19.68</v>
      </c>
      <c r="L27" s="320"/>
      <c r="M27" s="320">
        <v>17.170000000000002</v>
      </c>
      <c r="N27" s="320"/>
      <c r="O27" s="320">
        <v>18.440000000000001</v>
      </c>
      <c r="P27" s="321"/>
      <c r="S27" s="322" t="s">
        <v>102</v>
      </c>
      <c r="T27" s="273"/>
      <c r="U27" s="273"/>
      <c r="V27" s="274"/>
      <c r="W27" s="323">
        <f>SUM(W21:X26)</f>
        <v>22807</v>
      </c>
      <c r="X27" s="323"/>
      <c r="Y27" s="323">
        <f>SUM(Y21:Z26)</f>
        <v>19872</v>
      </c>
      <c r="Z27" s="323"/>
      <c r="AA27" s="323">
        <f>SUM(AA21:AB26)</f>
        <v>42679</v>
      </c>
      <c r="AB27" s="323"/>
      <c r="AC27" s="320">
        <v>24.69</v>
      </c>
      <c r="AD27" s="320"/>
      <c r="AE27" s="320">
        <v>21.93</v>
      </c>
      <c r="AF27" s="320"/>
      <c r="AG27" s="320">
        <v>23.32</v>
      </c>
      <c r="AH27" s="321"/>
    </row>
    <row r="30" spans="1:34" ht="17" thickBot="1" x14ac:dyDescent="0.3">
      <c r="A30" s="359" t="s">
        <v>106</v>
      </c>
      <c r="B30" s="359"/>
      <c r="C30" s="359"/>
      <c r="D30" s="359"/>
    </row>
    <row r="31" spans="1:34" ht="15.75" customHeight="1" x14ac:dyDescent="0.2">
      <c r="A31" s="360" t="s">
        <v>101</v>
      </c>
      <c r="B31" s="361"/>
      <c r="C31" s="361"/>
      <c r="D31" s="361"/>
      <c r="E31" s="373" t="s">
        <v>160</v>
      </c>
      <c r="F31" s="374"/>
      <c r="G31" s="374"/>
      <c r="H31" s="374"/>
      <c r="I31" s="374"/>
      <c r="J31" s="375"/>
      <c r="K31" s="356" t="s">
        <v>19</v>
      </c>
      <c r="L31" s="356"/>
      <c r="M31" s="356"/>
      <c r="N31" s="356"/>
      <c r="O31" s="356"/>
      <c r="P31" s="357"/>
    </row>
    <row r="32" spans="1:34" ht="15.75" customHeight="1" x14ac:dyDescent="0.2">
      <c r="A32" s="362"/>
      <c r="B32" s="363"/>
      <c r="C32" s="363"/>
      <c r="D32" s="363"/>
      <c r="E32" s="346" t="s">
        <v>7</v>
      </c>
      <c r="F32" s="346"/>
      <c r="G32" s="346" t="s">
        <v>8</v>
      </c>
      <c r="H32" s="346"/>
      <c r="I32" s="346" t="s">
        <v>9</v>
      </c>
      <c r="J32" s="346"/>
      <c r="K32" s="346" t="s">
        <v>7</v>
      </c>
      <c r="L32" s="346"/>
      <c r="M32" s="346" t="s">
        <v>8</v>
      </c>
      <c r="N32" s="346"/>
      <c r="O32" s="346" t="s">
        <v>9</v>
      </c>
      <c r="P32" s="347"/>
    </row>
    <row r="33" spans="1:16" ht="18" customHeight="1" x14ac:dyDescent="0.2">
      <c r="A33" s="340" t="s">
        <v>10</v>
      </c>
      <c r="B33" s="341"/>
      <c r="C33" s="341"/>
      <c r="D33" s="341"/>
      <c r="E33" s="336">
        <v>2086</v>
      </c>
      <c r="F33" s="337"/>
      <c r="G33" s="336">
        <v>1797</v>
      </c>
      <c r="H33" s="337"/>
      <c r="I33" s="336">
        <f t="shared" ref="I33:I38" si="5">SUM(E33:H33)</f>
        <v>3883</v>
      </c>
      <c r="J33" s="337"/>
      <c r="K33" s="318">
        <f>E33/総括!K12*100</f>
        <v>27.196870925684486</v>
      </c>
      <c r="L33" s="318"/>
      <c r="M33" s="318">
        <f>G33/総括!Q12*100</f>
        <v>22.798782035016494</v>
      </c>
      <c r="N33" s="318"/>
      <c r="O33" s="318">
        <f>I33/総括!W12*100</f>
        <v>24.967849794238685</v>
      </c>
      <c r="P33" s="319"/>
    </row>
    <row r="34" spans="1:16" ht="18" customHeight="1" x14ac:dyDescent="0.2">
      <c r="A34" s="340" t="s">
        <v>11</v>
      </c>
      <c r="B34" s="341"/>
      <c r="C34" s="341"/>
      <c r="D34" s="341"/>
      <c r="E34" s="336">
        <v>2065</v>
      </c>
      <c r="F34" s="337"/>
      <c r="G34" s="336">
        <v>1827</v>
      </c>
      <c r="H34" s="337"/>
      <c r="I34" s="336">
        <f t="shared" si="5"/>
        <v>3892</v>
      </c>
      <c r="J34" s="337"/>
      <c r="K34" s="318">
        <f>E34/総括!K13*100</f>
        <v>26.208909760121841</v>
      </c>
      <c r="L34" s="318"/>
      <c r="M34" s="318">
        <f>G34/総括!Q13*100</f>
        <v>22.966687617850408</v>
      </c>
      <c r="N34" s="318"/>
      <c r="O34" s="318">
        <f>I34/総括!W13*100</f>
        <v>24.580017683465961</v>
      </c>
      <c r="P34" s="319"/>
    </row>
    <row r="35" spans="1:16" ht="18" customHeight="1" x14ac:dyDescent="0.2">
      <c r="A35" s="340" t="s">
        <v>12</v>
      </c>
      <c r="B35" s="341"/>
      <c r="C35" s="341"/>
      <c r="D35" s="341"/>
      <c r="E35" s="336">
        <v>1949</v>
      </c>
      <c r="F35" s="337"/>
      <c r="G35" s="336">
        <v>1774</v>
      </c>
      <c r="H35" s="337"/>
      <c r="I35" s="336">
        <f t="shared" si="5"/>
        <v>3723</v>
      </c>
      <c r="J35" s="337"/>
      <c r="K35" s="318">
        <f>E35/総括!K14*100</f>
        <v>25.288698585701308</v>
      </c>
      <c r="L35" s="318"/>
      <c r="M35" s="318">
        <f>G35/総括!Q14*100</f>
        <v>22.89623128549303</v>
      </c>
      <c r="N35" s="318"/>
      <c r="O35" s="318">
        <f>I35/総括!W14*100</f>
        <v>24.089291491426724</v>
      </c>
      <c r="P35" s="319"/>
    </row>
    <row r="36" spans="1:16" ht="18" customHeight="1" x14ac:dyDescent="0.2">
      <c r="A36" s="338" t="s">
        <v>13</v>
      </c>
      <c r="B36" s="339"/>
      <c r="C36" s="339"/>
      <c r="D36" s="339"/>
      <c r="E36" s="336">
        <v>11634</v>
      </c>
      <c r="F36" s="337"/>
      <c r="G36" s="336">
        <v>10236</v>
      </c>
      <c r="H36" s="337"/>
      <c r="I36" s="336">
        <f t="shared" si="5"/>
        <v>21870</v>
      </c>
      <c r="J36" s="337"/>
      <c r="K36" s="318">
        <f>E36/総括!K15*100</f>
        <v>29.859863456701401</v>
      </c>
      <c r="L36" s="318"/>
      <c r="M36" s="318">
        <f>G36/総括!Q15*100</f>
        <v>27.366788760259876</v>
      </c>
      <c r="N36" s="318"/>
      <c r="O36" s="318">
        <f>I36/総括!W15*100</f>
        <v>28.638774307601651</v>
      </c>
      <c r="P36" s="319"/>
    </row>
    <row r="37" spans="1:16" ht="18" customHeight="1" x14ac:dyDescent="0.2">
      <c r="A37" s="324" t="s">
        <v>14</v>
      </c>
      <c r="B37" s="325"/>
      <c r="C37" s="325"/>
      <c r="D37" s="325"/>
      <c r="E37" s="326">
        <v>6452</v>
      </c>
      <c r="F37" s="326"/>
      <c r="G37" s="326">
        <v>5796</v>
      </c>
      <c r="H37" s="326"/>
      <c r="I37" s="327">
        <f t="shared" si="5"/>
        <v>12248</v>
      </c>
      <c r="J37" s="328"/>
      <c r="K37" s="318">
        <f>E37/総括!K16*100</f>
        <v>32.078755034057579</v>
      </c>
      <c r="L37" s="318"/>
      <c r="M37" s="318">
        <f>G37/総括!Q16*100</f>
        <v>29.939562993956297</v>
      </c>
      <c r="N37" s="318"/>
      <c r="O37" s="318">
        <f>I37/総括!W16*100</f>
        <v>31.029590595865425</v>
      </c>
      <c r="P37" s="319"/>
    </row>
    <row r="38" spans="1:16" ht="18" customHeight="1" thickBot="1" x14ac:dyDescent="0.25">
      <c r="A38" s="329" t="s">
        <v>151</v>
      </c>
      <c r="B38" s="330"/>
      <c r="C38" s="330"/>
      <c r="D38" s="331"/>
      <c r="E38" s="332">
        <v>3129</v>
      </c>
      <c r="F38" s="333"/>
      <c r="G38" s="332">
        <v>2807</v>
      </c>
      <c r="H38" s="333"/>
      <c r="I38" s="334">
        <f t="shared" si="5"/>
        <v>5936</v>
      </c>
      <c r="J38" s="335"/>
      <c r="K38" s="318">
        <f>E38/総括!K17*100</f>
        <v>31.140525477707005</v>
      </c>
      <c r="L38" s="318"/>
      <c r="M38" s="318">
        <f>G38/総括!Q17*100</f>
        <v>27.3081039011577</v>
      </c>
      <c r="N38" s="318"/>
      <c r="O38" s="318">
        <f>I38/総括!W17*100</f>
        <v>29.20253849559699</v>
      </c>
      <c r="P38" s="319"/>
    </row>
    <row r="39" spans="1:16" ht="18" customHeight="1" thickTop="1" thickBot="1" x14ac:dyDescent="0.25">
      <c r="A39" s="322" t="s">
        <v>102</v>
      </c>
      <c r="B39" s="273"/>
      <c r="C39" s="273"/>
      <c r="D39" s="274"/>
      <c r="E39" s="323">
        <f>SUM(E33:F38)</f>
        <v>27315</v>
      </c>
      <c r="F39" s="323"/>
      <c r="G39" s="323">
        <f>SUM(G33:H38)</f>
        <v>24237</v>
      </c>
      <c r="H39" s="323"/>
      <c r="I39" s="323">
        <f>SUM(I33:J38)</f>
        <v>51552</v>
      </c>
      <c r="J39" s="323"/>
      <c r="K39" s="320">
        <v>29.57</v>
      </c>
      <c r="L39" s="320"/>
      <c r="M39" s="320">
        <v>26.74</v>
      </c>
      <c r="N39" s="320"/>
      <c r="O39" s="320">
        <v>28.17</v>
      </c>
      <c r="P39" s="321"/>
    </row>
    <row r="41" spans="1:16" ht="18.75" customHeight="1" x14ac:dyDescent="0.2"/>
    <row r="42" spans="1:16" ht="18.75" customHeight="1" x14ac:dyDescent="0.2"/>
    <row r="43" spans="1:16" ht="18.75" customHeight="1" x14ac:dyDescent="0.2"/>
    <row r="44" spans="1:16" ht="18.75" customHeight="1" x14ac:dyDescent="0.2"/>
    <row r="45" spans="1:16" ht="18.75" customHeight="1" x14ac:dyDescent="0.2"/>
    <row r="46" spans="1:16" ht="18.75" customHeight="1" x14ac:dyDescent="0.2"/>
    <row r="47" spans="1:16" ht="18.75" customHeight="1" x14ac:dyDescent="0.2"/>
    <row r="49" spans="1:34" x14ac:dyDescent="0.2">
      <c r="A49" s="381"/>
      <c r="B49" s="381"/>
      <c r="C49" s="381"/>
      <c r="D49" s="381"/>
      <c r="E49" s="381"/>
      <c r="F49" s="381"/>
      <c r="G49" s="381"/>
      <c r="H49" s="381"/>
      <c r="I49" s="381"/>
      <c r="J49" s="381"/>
      <c r="K49" s="381"/>
      <c r="L49" s="381"/>
      <c r="M49" s="381"/>
      <c r="N49" s="381"/>
      <c r="O49" s="381"/>
      <c r="P49" s="381"/>
      <c r="Q49" s="381"/>
      <c r="R49" s="381"/>
      <c r="S49" s="381"/>
      <c r="T49" s="381"/>
      <c r="U49" s="381"/>
      <c r="V49" s="381"/>
      <c r="W49" s="381"/>
      <c r="X49" s="381"/>
      <c r="Y49" s="381"/>
      <c r="Z49" s="381"/>
      <c r="AA49" s="381"/>
      <c r="AB49" s="381"/>
      <c r="AC49" s="381"/>
      <c r="AD49" s="381"/>
      <c r="AE49" s="381"/>
      <c r="AF49" s="381"/>
      <c r="AG49" s="381"/>
      <c r="AH49" s="381"/>
    </row>
  </sheetData>
  <mergeCells count="298">
    <mergeCell ref="M17:R17"/>
    <mergeCell ref="I26:J26"/>
    <mergeCell ref="K26:L26"/>
    <mergeCell ref="W19:AB19"/>
    <mergeCell ref="AC19:AH19"/>
    <mergeCell ref="W20:X20"/>
    <mergeCell ref="Y20:Z20"/>
    <mergeCell ref="AA20:AB20"/>
    <mergeCell ref="A49:AH49"/>
    <mergeCell ref="E20:F20"/>
    <mergeCell ref="G20:H20"/>
    <mergeCell ref="I20:J20"/>
    <mergeCell ref="K20:L20"/>
    <mergeCell ref="M20:N20"/>
    <mergeCell ref="O20:P20"/>
    <mergeCell ref="O21:P21"/>
    <mergeCell ref="AG21:AH21"/>
    <mergeCell ref="A22:D22"/>
    <mergeCell ref="E22:F22"/>
    <mergeCell ref="G22:H22"/>
    <mergeCell ref="A26:D26"/>
    <mergeCell ref="E26:F26"/>
    <mergeCell ref="S26:V26"/>
    <mergeCell ref="W26:X26"/>
    <mergeCell ref="A27:D27"/>
    <mergeCell ref="E27:F27"/>
    <mergeCell ref="G27:H27"/>
    <mergeCell ref="I27:J27"/>
    <mergeCell ref="K27:L27"/>
    <mergeCell ref="M27:N27"/>
    <mergeCell ref="A31:D32"/>
    <mergeCell ref="E31:J31"/>
    <mergeCell ref="K31:P31"/>
    <mergeCell ref="E32:F32"/>
    <mergeCell ref="G32:H32"/>
    <mergeCell ref="I32:J32"/>
    <mergeCell ref="K32:L32"/>
    <mergeCell ref="M32:N32"/>
    <mergeCell ref="O32:P32"/>
    <mergeCell ref="S6:V6"/>
    <mergeCell ref="A18:D18"/>
    <mergeCell ref="S18:V18"/>
    <mergeCell ref="A30:D30"/>
    <mergeCell ref="A13:D13"/>
    <mergeCell ref="K14:L14"/>
    <mergeCell ref="M14:N14"/>
    <mergeCell ref="O14:P14"/>
    <mergeCell ref="S14:V14"/>
    <mergeCell ref="G9:H9"/>
    <mergeCell ref="I9:J9"/>
    <mergeCell ref="K9:L9"/>
    <mergeCell ref="K11:L11"/>
    <mergeCell ref="M11:N11"/>
    <mergeCell ref="O11:P11"/>
    <mergeCell ref="E10:F10"/>
    <mergeCell ref="G10:H10"/>
    <mergeCell ref="I10:J10"/>
    <mergeCell ref="K10:L10"/>
    <mergeCell ref="G12:H12"/>
    <mergeCell ref="I12:J12"/>
    <mergeCell ref="K12:L12"/>
    <mergeCell ref="E13:F13"/>
    <mergeCell ref="G13:H13"/>
    <mergeCell ref="A14:D14"/>
    <mergeCell ref="E14:F14"/>
    <mergeCell ref="AC26:AD26"/>
    <mergeCell ref="AE26:AF26"/>
    <mergeCell ref="AG26:AH26"/>
    <mergeCell ref="Y14:Z14"/>
    <mergeCell ref="AA14:AB14"/>
    <mergeCell ref="AE14:AF14"/>
    <mergeCell ref="AC20:AD20"/>
    <mergeCell ref="AE20:AF20"/>
    <mergeCell ref="AG20:AH20"/>
    <mergeCell ref="AE21:AF21"/>
    <mergeCell ref="G26:H26"/>
    <mergeCell ref="E15:F15"/>
    <mergeCell ref="G15:H15"/>
    <mergeCell ref="I15:J15"/>
    <mergeCell ref="K15:L15"/>
    <mergeCell ref="M15:N15"/>
    <mergeCell ref="O15:P15"/>
    <mergeCell ref="A19:D20"/>
    <mergeCell ref="E19:J19"/>
    <mergeCell ref="K19:P19"/>
    <mergeCell ref="S19:V20"/>
    <mergeCell ref="M26:N26"/>
    <mergeCell ref="A4:K4"/>
    <mergeCell ref="A6:D6"/>
    <mergeCell ref="M9:N9"/>
    <mergeCell ref="A15:D15"/>
    <mergeCell ref="E7:J7"/>
    <mergeCell ref="K7:P7"/>
    <mergeCell ref="E8:F8"/>
    <mergeCell ref="G8:H8"/>
    <mergeCell ref="I8:J8"/>
    <mergeCell ref="K8:L8"/>
    <mergeCell ref="O9:P9"/>
    <mergeCell ref="A11:D11"/>
    <mergeCell ref="A12:D12"/>
    <mergeCell ref="E9:F9"/>
    <mergeCell ref="A7:D8"/>
    <mergeCell ref="A9:D9"/>
    <mergeCell ref="A10:D10"/>
    <mergeCell ref="M8:N8"/>
    <mergeCell ref="O8:P8"/>
    <mergeCell ref="E12:F12"/>
    <mergeCell ref="G14:H14"/>
    <mergeCell ref="E11:F11"/>
    <mergeCell ref="G11:H11"/>
    <mergeCell ref="I11:J11"/>
    <mergeCell ref="M10:N10"/>
    <mergeCell ref="O10:P10"/>
    <mergeCell ref="AC7:AH7"/>
    <mergeCell ref="AC14:AD14"/>
    <mergeCell ref="S10:V10"/>
    <mergeCell ref="W10:X10"/>
    <mergeCell ref="Y10:Z10"/>
    <mergeCell ref="AA10:AB10"/>
    <mergeCell ref="S13:V13"/>
    <mergeCell ref="AG14:AH14"/>
    <mergeCell ref="S12:V12"/>
    <mergeCell ref="W12:X12"/>
    <mergeCell ref="Y12:Z12"/>
    <mergeCell ref="AA12:AB12"/>
    <mergeCell ref="AC12:AD12"/>
    <mergeCell ref="AE12:AF12"/>
    <mergeCell ref="W7:AB7"/>
    <mergeCell ref="AC9:AD9"/>
    <mergeCell ref="AE9:AF9"/>
    <mergeCell ref="AG9:AH9"/>
    <mergeCell ref="W8:X8"/>
    <mergeCell ref="I13:J13"/>
    <mergeCell ref="K13:L13"/>
    <mergeCell ref="I14:J14"/>
    <mergeCell ref="M12:N12"/>
    <mergeCell ref="O12:P12"/>
    <mergeCell ref="M13:N13"/>
    <mergeCell ref="O13:P13"/>
    <mergeCell ref="AG8:AH8"/>
    <mergeCell ref="S9:V9"/>
    <mergeCell ref="W9:X9"/>
    <mergeCell ref="Y9:Z9"/>
    <mergeCell ref="AA9:AB9"/>
    <mergeCell ref="Y8:Z8"/>
    <mergeCell ref="AA8:AB8"/>
    <mergeCell ref="AC8:AD8"/>
    <mergeCell ref="AG11:AH11"/>
    <mergeCell ref="S11:V11"/>
    <mergeCell ref="W11:X11"/>
    <mergeCell ref="AC11:AD11"/>
    <mergeCell ref="AC10:AD10"/>
    <mergeCell ref="AE8:AF8"/>
    <mergeCell ref="AE10:AF10"/>
    <mergeCell ref="AG10:AH10"/>
    <mergeCell ref="S7:V8"/>
    <mergeCell ref="A21:D21"/>
    <mergeCell ref="E21:F21"/>
    <mergeCell ref="G21:H21"/>
    <mergeCell ref="I21:J21"/>
    <mergeCell ref="K21:L21"/>
    <mergeCell ref="M21:N21"/>
    <mergeCell ref="AG12:AH12"/>
    <mergeCell ref="Y11:Z11"/>
    <mergeCell ref="AA11:AB11"/>
    <mergeCell ref="AE11:AF11"/>
    <mergeCell ref="AE13:AF13"/>
    <mergeCell ref="AG13:AH13"/>
    <mergeCell ref="S15:V15"/>
    <mergeCell ref="W15:X15"/>
    <mergeCell ref="Y15:Z15"/>
    <mergeCell ref="AA15:AB15"/>
    <mergeCell ref="AC15:AD15"/>
    <mergeCell ref="AE15:AF15"/>
    <mergeCell ref="AG15:AH15"/>
    <mergeCell ref="W14:X14"/>
    <mergeCell ref="W13:X13"/>
    <mergeCell ref="Y13:Z13"/>
    <mergeCell ref="AA13:AB13"/>
    <mergeCell ref="AC13:AD13"/>
    <mergeCell ref="W21:X21"/>
    <mergeCell ref="S22:V22"/>
    <mergeCell ref="W22:X22"/>
    <mergeCell ref="Y22:Z22"/>
    <mergeCell ref="AA22:AB22"/>
    <mergeCell ref="AC21:AD21"/>
    <mergeCell ref="Y21:Z21"/>
    <mergeCell ref="AA21:AB21"/>
    <mergeCell ref="AC22:AD22"/>
    <mergeCell ref="S21:V21"/>
    <mergeCell ref="S23:V23"/>
    <mergeCell ref="W23:X23"/>
    <mergeCell ref="S24:V24"/>
    <mergeCell ref="W24:X24"/>
    <mergeCell ref="Y24:Z24"/>
    <mergeCell ref="AG24:AH24"/>
    <mergeCell ref="AE22:AF22"/>
    <mergeCell ref="AG22:AH22"/>
    <mergeCell ref="A23:D23"/>
    <mergeCell ref="E23:F23"/>
    <mergeCell ref="G23:H23"/>
    <mergeCell ref="I23:J23"/>
    <mergeCell ref="K23:L23"/>
    <mergeCell ref="M23:N23"/>
    <mergeCell ref="O23:P23"/>
    <mergeCell ref="AG23:AH23"/>
    <mergeCell ref="AC23:AD23"/>
    <mergeCell ref="AE23:AF23"/>
    <mergeCell ref="Y23:Z23"/>
    <mergeCell ref="AA23:AB23"/>
    <mergeCell ref="I22:J22"/>
    <mergeCell ref="K22:L22"/>
    <mergeCell ref="M22:N22"/>
    <mergeCell ref="O22:P22"/>
    <mergeCell ref="A25:D25"/>
    <mergeCell ref="E25:F25"/>
    <mergeCell ref="G25:H25"/>
    <mergeCell ref="I25:J25"/>
    <mergeCell ref="K25:L25"/>
    <mergeCell ref="M25:N25"/>
    <mergeCell ref="O25:P25"/>
    <mergeCell ref="AG25:AH25"/>
    <mergeCell ref="AA24:AB24"/>
    <mergeCell ref="A24:D24"/>
    <mergeCell ref="E24:F24"/>
    <mergeCell ref="G24:H24"/>
    <mergeCell ref="I24:J24"/>
    <mergeCell ref="K24:L24"/>
    <mergeCell ref="M24:N24"/>
    <mergeCell ref="AC25:AD25"/>
    <mergeCell ref="AE25:AF25"/>
    <mergeCell ref="Y25:Z25"/>
    <mergeCell ref="AA25:AB25"/>
    <mergeCell ref="AC24:AD24"/>
    <mergeCell ref="AE24:AF24"/>
    <mergeCell ref="O24:P24"/>
    <mergeCell ref="AC27:AD27"/>
    <mergeCell ref="AE27:AF27"/>
    <mergeCell ref="O27:P27"/>
    <mergeCell ref="S25:V25"/>
    <mergeCell ref="W25:X25"/>
    <mergeCell ref="S27:V27"/>
    <mergeCell ref="W27:X27"/>
    <mergeCell ref="Y27:Z27"/>
    <mergeCell ref="AG27:AH27"/>
    <mergeCell ref="AA27:AB27"/>
    <mergeCell ref="Y26:Z26"/>
    <mergeCell ref="AA26:AB26"/>
    <mergeCell ref="O26:P26"/>
    <mergeCell ref="O33:P33"/>
    <mergeCell ref="O34:P34"/>
    <mergeCell ref="A35:D35"/>
    <mergeCell ref="E35:F35"/>
    <mergeCell ref="G35:H35"/>
    <mergeCell ref="I35:J35"/>
    <mergeCell ref="K35:L35"/>
    <mergeCell ref="M35:N35"/>
    <mergeCell ref="O35:P35"/>
    <mergeCell ref="A34:D34"/>
    <mergeCell ref="A33:D33"/>
    <mergeCell ref="E33:F33"/>
    <mergeCell ref="G33:H33"/>
    <mergeCell ref="I33:J33"/>
    <mergeCell ref="K33:L33"/>
    <mergeCell ref="M33:N33"/>
    <mergeCell ref="M34:N34"/>
    <mergeCell ref="G34:H34"/>
    <mergeCell ref="I34:J34"/>
    <mergeCell ref="K36:L36"/>
    <mergeCell ref="M36:N36"/>
    <mergeCell ref="O36:P36"/>
    <mergeCell ref="E34:F34"/>
    <mergeCell ref="A36:D36"/>
    <mergeCell ref="E36:F36"/>
    <mergeCell ref="G36:H36"/>
    <mergeCell ref="I36:J36"/>
    <mergeCell ref="K34:L34"/>
    <mergeCell ref="O37:P37"/>
    <mergeCell ref="K39:L39"/>
    <mergeCell ref="M39:N39"/>
    <mergeCell ref="O39:P39"/>
    <mergeCell ref="A39:D39"/>
    <mergeCell ref="E39:F39"/>
    <mergeCell ref="G39:H39"/>
    <mergeCell ref="I39:J39"/>
    <mergeCell ref="A37:D37"/>
    <mergeCell ref="E37:F37"/>
    <mergeCell ref="G37:H37"/>
    <mergeCell ref="I37:J37"/>
    <mergeCell ref="K37:L37"/>
    <mergeCell ref="M37:N37"/>
    <mergeCell ref="A38:D38"/>
    <mergeCell ref="E38:F38"/>
    <mergeCell ref="G38:H38"/>
    <mergeCell ref="I38:J38"/>
    <mergeCell ref="K38:L38"/>
    <mergeCell ref="M38:N38"/>
    <mergeCell ref="O38:P38"/>
  </mergeCells>
  <phoneticPr fontId="2"/>
  <pageMargins left="0.2" right="0.19" top="0.25" bottom="0.21" header="0.2" footer="0.2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zoomScaleNormal="100" workbookViewId="0">
      <selection activeCell="G5" sqref="G5"/>
    </sheetView>
  </sheetViews>
  <sheetFormatPr defaultColWidth="9" defaultRowHeight="20.149999999999999" customHeight="1" x14ac:dyDescent="0.25"/>
  <cols>
    <col min="1" max="1" width="15.6328125" style="10" customWidth="1"/>
    <col min="2" max="8" width="10.453125" style="10" customWidth="1"/>
    <col min="9" max="16384" width="9" style="10"/>
  </cols>
  <sheetData>
    <row r="1" spans="1:8" ht="27.75" customHeight="1" thickBot="1" x14ac:dyDescent="0.35">
      <c r="A1" s="358" t="s">
        <v>107</v>
      </c>
      <c r="B1" s="358"/>
    </row>
    <row r="2" spans="1:8" ht="24" customHeight="1" x14ac:dyDescent="0.25">
      <c r="A2" s="11" t="s">
        <v>6</v>
      </c>
      <c r="B2" s="12">
        <v>86416</v>
      </c>
      <c r="C2" s="13"/>
      <c r="D2" s="14" t="s">
        <v>111</v>
      </c>
      <c r="E2" s="15">
        <f>B5/B3*100</f>
        <v>3.3651175708202183</v>
      </c>
    </row>
    <row r="3" spans="1:8" ht="24" customHeight="1" x14ac:dyDescent="0.25">
      <c r="A3" s="16" t="s">
        <v>108</v>
      </c>
      <c r="B3" s="17">
        <v>86416</v>
      </c>
      <c r="C3" s="18"/>
      <c r="D3" s="19" t="s">
        <v>112</v>
      </c>
      <c r="E3" s="20">
        <v>0</v>
      </c>
    </row>
    <row r="4" spans="1:8" ht="24" customHeight="1" x14ac:dyDescent="0.25">
      <c r="A4" s="16" t="s">
        <v>109</v>
      </c>
      <c r="B4" s="17">
        <v>83507</v>
      </c>
      <c r="C4" s="18"/>
      <c r="D4" s="19" t="s">
        <v>113</v>
      </c>
      <c r="E4" s="20">
        <v>0</v>
      </c>
    </row>
    <row r="5" spans="1:8" ht="24" customHeight="1" thickBot="1" x14ac:dyDescent="0.3">
      <c r="A5" s="21" t="s">
        <v>110</v>
      </c>
      <c r="B5" s="22">
        <v>2908</v>
      </c>
      <c r="C5" s="23"/>
      <c r="D5" s="24" t="s">
        <v>114</v>
      </c>
      <c r="E5" s="25">
        <v>1</v>
      </c>
    </row>
    <row r="6" spans="1:8" ht="20.149999999999999" customHeight="1" x14ac:dyDescent="0.25">
      <c r="B6" s="26"/>
    </row>
    <row r="7" spans="1:8" ht="27.75" customHeight="1" thickBot="1" x14ac:dyDescent="0.35">
      <c r="A7" s="358" t="s">
        <v>115</v>
      </c>
      <c r="B7" s="358"/>
    </row>
    <row r="8" spans="1:8" ht="38.25" customHeight="1" thickBot="1" x14ac:dyDescent="0.3">
      <c r="A8" s="27" t="s">
        <v>126</v>
      </c>
      <c r="B8" s="28" t="s">
        <v>183</v>
      </c>
      <c r="C8" s="28" t="s">
        <v>184</v>
      </c>
      <c r="D8" s="28" t="s">
        <v>185</v>
      </c>
      <c r="E8" s="28" t="s">
        <v>186</v>
      </c>
      <c r="F8" s="28" t="s">
        <v>187</v>
      </c>
      <c r="G8" s="28" t="s">
        <v>188</v>
      </c>
      <c r="H8" s="29" t="s">
        <v>210</v>
      </c>
    </row>
    <row r="9" spans="1:8" ht="21.75" customHeight="1" x14ac:dyDescent="0.25">
      <c r="A9" s="30" t="s">
        <v>189</v>
      </c>
      <c r="B9" s="31">
        <v>0</v>
      </c>
      <c r="C9" s="31">
        <v>2500</v>
      </c>
      <c r="D9" s="31">
        <v>4000</v>
      </c>
      <c r="E9" s="31">
        <v>4500</v>
      </c>
      <c r="F9" s="31">
        <v>4500</v>
      </c>
      <c r="G9" s="31">
        <v>4658</v>
      </c>
      <c r="H9" s="32">
        <v>4658</v>
      </c>
    </row>
    <row r="10" spans="1:8" ht="21.75" customHeight="1" x14ac:dyDescent="0.3">
      <c r="A10" s="33" t="s">
        <v>190</v>
      </c>
      <c r="B10" s="34">
        <v>1000</v>
      </c>
      <c r="C10" s="34">
        <v>4500</v>
      </c>
      <c r="D10" s="35">
        <v>7500</v>
      </c>
      <c r="E10" s="35">
        <v>9000</v>
      </c>
      <c r="F10" s="35">
        <v>9200</v>
      </c>
      <c r="G10" s="35">
        <v>9283</v>
      </c>
      <c r="H10" s="32">
        <v>9283</v>
      </c>
    </row>
    <row r="11" spans="1:8" ht="21.75" customHeight="1" x14ac:dyDescent="0.25">
      <c r="A11" s="33" t="s">
        <v>191</v>
      </c>
      <c r="B11" s="34">
        <v>1000</v>
      </c>
      <c r="C11" s="34">
        <v>6500</v>
      </c>
      <c r="D11" s="34">
        <v>9500</v>
      </c>
      <c r="E11" s="34">
        <v>20500</v>
      </c>
      <c r="F11" s="34">
        <v>21002</v>
      </c>
      <c r="G11" s="34">
        <v>21117</v>
      </c>
      <c r="H11" s="36">
        <v>21117</v>
      </c>
    </row>
    <row r="12" spans="1:8" ht="21.75" customHeight="1" x14ac:dyDescent="0.25">
      <c r="A12" s="33" t="s">
        <v>192</v>
      </c>
      <c r="B12" s="34">
        <v>1000</v>
      </c>
      <c r="C12" s="34">
        <v>5000</v>
      </c>
      <c r="D12" s="34">
        <v>9000</v>
      </c>
      <c r="E12" s="34">
        <v>10000</v>
      </c>
      <c r="F12" s="34">
        <v>10302</v>
      </c>
      <c r="G12" s="34">
        <v>10398</v>
      </c>
      <c r="H12" s="37">
        <v>10398</v>
      </c>
    </row>
    <row r="13" spans="1:8" ht="21.75" customHeight="1" x14ac:dyDescent="0.25">
      <c r="A13" s="33" t="s">
        <v>193</v>
      </c>
      <c r="B13" s="34">
        <v>1000</v>
      </c>
      <c r="C13" s="34">
        <v>9500</v>
      </c>
      <c r="D13" s="34">
        <v>24000</v>
      </c>
      <c r="E13" s="34">
        <v>37000</v>
      </c>
      <c r="F13" s="34">
        <v>38001</v>
      </c>
      <c r="G13" s="34">
        <v>38051</v>
      </c>
      <c r="H13" s="37">
        <v>38051</v>
      </c>
    </row>
    <row r="14" spans="1:8" ht="21.75" customHeight="1" x14ac:dyDescent="0.25">
      <c r="A14" s="38" t="s">
        <v>152</v>
      </c>
      <c r="B14" s="34"/>
      <c r="C14" s="34"/>
      <c r="D14" s="34"/>
      <c r="E14" s="34"/>
      <c r="F14" s="34"/>
      <c r="G14" s="34"/>
      <c r="H14" s="37">
        <v>2908</v>
      </c>
    </row>
    <row r="15" spans="1:8" ht="21.75" customHeight="1" x14ac:dyDescent="0.25">
      <c r="A15" s="38" t="s">
        <v>116</v>
      </c>
      <c r="B15" s="34"/>
      <c r="C15" s="34"/>
      <c r="D15" s="34"/>
      <c r="E15" s="34"/>
      <c r="F15" s="34"/>
      <c r="G15" s="34"/>
      <c r="H15" s="36">
        <v>1</v>
      </c>
    </row>
    <row r="16" spans="1:8" ht="21.75" customHeight="1" x14ac:dyDescent="0.25">
      <c r="A16" s="38" t="s">
        <v>118</v>
      </c>
      <c r="B16" s="34"/>
      <c r="C16" s="34"/>
      <c r="D16" s="34"/>
      <c r="E16" s="34"/>
      <c r="F16" s="34"/>
      <c r="G16" s="34"/>
      <c r="H16" s="36">
        <v>0</v>
      </c>
    </row>
    <row r="17" spans="1:8" ht="21.75" customHeight="1" x14ac:dyDescent="0.25">
      <c r="A17" s="38" t="s">
        <v>164</v>
      </c>
      <c r="B17" s="34"/>
      <c r="C17" s="34"/>
      <c r="D17" s="34"/>
      <c r="E17" s="34"/>
      <c r="F17" s="34"/>
      <c r="G17" s="34"/>
      <c r="H17" s="36">
        <v>0</v>
      </c>
    </row>
    <row r="18" spans="1:8" ht="21.75" customHeight="1" x14ac:dyDescent="0.25">
      <c r="A18" s="39" t="s">
        <v>127</v>
      </c>
      <c r="B18" s="34">
        <f>SUM(B9:B17)</f>
        <v>4000</v>
      </c>
      <c r="C18" s="34">
        <f>SUM(C9:C17)</f>
        <v>28000</v>
      </c>
      <c r="D18" s="34">
        <f>SUM(D9:D17)</f>
        <v>54000</v>
      </c>
      <c r="E18" s="34">
        <f t="shared" ref="E18:H18" si="0">SUM(E9:E17)</f>
        <v>81000</v>
      </c>
      <c r="F18" s="34">
        <f t="shared" si="0"/>
        <v>83005</v>
      </c>
      <c r="G18" s="34">
        <f t="shared" si="0"/>
        <v>83507</v>
      </c>
      <c r="H18" s="40">
        <f t="shared" si="0"/>
        <v>86416</v>
      </c>
    </row>
    <row r="19" spans="1:8" ht="24" customHeight="1" thickBot="1" x14ac:dyDescent="0.3">
      <c r="A19" s="41" t="s">
        <v>117</v>
      </c>
      <c r="B19" s="42">
        <f>B18/B2*100</f>
        <v>4.6287724495463802</v>
      </c>
      <c r="C19" s="42">
        <f>C18/B2*100</f>
        <v>32.40140714682466</v>
      </c>
      <c r="D19" s="42">
        <f>D18/B2*100</f>
        <v>62.488428068876132</v>
      </c>
      <c r="E19" s="42">
        <f>E18/B2*100</f>
        <v>93.732642103314205</v>
      </c>
      <c r="F19" s="42">
        <f>F18/B2*100</f>
        <v>96.05281429364932</v>
      </c>
      <c r="G19" s="42">
        <f>G18/B2*100</f>
        <v>96.633725236067392</v>
      </c>
      <c r="H19" s="43">
        <f>H18/B2*100</f>
        <v>100</v>
      </c>
    </row>
    <row r="21" spans="1:8" ht="30" customHeight="1" thickBot="1" x14ac:dyDescent="0.35">
      <c r="A21" s="358" t="s">
        <v>119</v>
      </c>
      <c r="B21" s="358"/>
    </row>
    <row r="22" spans="1:8" ht="24" customHeight="1" thickBot="1" x14ac:dyDescent="0.3">
      <c r="A22" s="392" t="s">
        <v>129</v>
      </c>
      <c r="B22" s="393"/>
      <c r="C22" s="393"/>
      <c r="D22" s="394"/>
      <c r="E22" s="384" t="s">
        <v>130</v>
      </c>
      <c r="F22" s="385"/>
    </row>
    <row r="23" spans="1:8" ht="37.5" customHeight="1" x14ac:dyDescent="0.25">
      <c r="A23" s="395" t="s">
        <v>120</v>
      </c>
      <c r="B23" s="396"/>
      <c r="C23" s="396"/>
      <c r="D23" s="396"/>
      <c r="E23" s="397">
        <v>269</v>
      </c>
      <c r="F23" s="398"/>
    </row>
    <row r="24" spans="1:8" ht="24" customHeight="1" x14ac:dyDescent="0.25">
      <c r="A24" s="386" t="s">
        <v>121</v>
      </c>
      <c r="B24" s="387"/>
      <c r="C24" s="387"/>
      <c r="D24" s="387"/>
      <c r="E24" s="390">
        <v>3</v>
      </c>
      <c r="F24" s="391"/>
    </row>
    <row r="25" spans="1:8" ht="24" customHeight="1" x14ac:dyDescent="0.25">
      <c r="A25" s="386" t="s">
        <v>122</v>
      </c>
      <c r="B25" s="387"/>
      <c r="C25" s="387"/>
      <c r="D25" s="387"/>
      <c r="E25" s="390">
        <v>12</v>
      </c>
      <c r="F25" s="391"/>
    </row>
    <row r="26" spans="1:8" ht="24" customHeight="1" x14ac:dyDescent="0.25">
      <c r="A26" s="386" t="s">
        <v>123</v>
      </c>
      <c r="B26" s="387"/>
      <c r="C26" s="387"/>
      <c r="D26" s="387"/>
      <c r="E26" s="390">
        <v>16</v>
      </c>
      <c r="F26" s="391"/>
    </row>
    <row r="27" spans="1:8" ht="24" customHeight="1" x14ac:dyDescent="0.25">
      <c r="A27" s="386" t="s">
        <v>124</v>
      </c>
      <c r="B27" s="387"/>
      <c r="C27" s="387"/>
      <c r="D27" s="387"/>
      <c r="E27" s="390">
        <v>1285</v>
      </c>
      <c r="F27" s="391"/>
    </row>
    <row r="28" spans="1:8" ht="24" customHeight="1" x14ac:dyDescent="0.25">
      <c r="A28" s="386" t="s">
        <v>125</v>
      </c>
      <c r="B28" s="387"/>
      <c r="C28" s="387"/>
      <c r="D28" s="387"/>
      <c r="E28" s="390">
        <v>1058</v>
      </c>
      <c r="F28" s="391"/>
    </row>
    <row r="29" spans="1:8" ht="24" customHeight="1" thickBot="1" x14ac:dyDescent="0.3">
      <c r="A29" s="388" t="s">
        <v>128</v>
      </c>
      <c r="B29" s="389"/>
      <c r="C29" s="389"/>
      <c r="D29" s="389"/>
      <c r="E29" s="382">
        <v>265</v>
      </c>
      <c r="F29" s="383"/>
    </row>
    <row r="31" spans="1:8" ht="20.149999999999999" customHeight="1" thickBot="1" x14ac:dyDescent="0.35">
      <c r="A31" s="358" t="s">
        <v>131</v>
      </c>
      <c r="B31" s="358"/>
    </row>
    <row r="32" spans="1:8" ht="20.149999999999999" customHeight="1" x14ac:dyDescent="0.25">
      <c r="A32" s="44" t="s">
        <v>132</v>
      </c>
      <c r="B32" s="45" t="s">
        <v>133</v>
      </c>
      <c r="C32" s="46" t="s">
        <v>134</v>
      </c>
    </row>
    <row r="33" spans="1:6" ht="20.149999999999999" customHeight="1" thickBot="1" x14ac:dyDescent="0.3">
      <c r="A33" s="47">
        <v>44</v>
      </c>
      <c r="B33" s="48">
        <v>186</v>
      </c>
      <c r="C33" s="49">
        <f>SUM(A33:B33)</f>
        <v>230</v>
      </c>
    </row>
    <row r="36" spans="1:6" ht="20.149999999999999" customHeight="1" x14ac:dyDescent="0.25">
      <c r="A36" s="381"/>
      <c r="B36" s="381"/>
      <c r="C36" s="381"/>
      <c r="D36" s="381"/>
      <c r="E36" s="381"/>
      <c r="F36" s="381"/>
    </row>
  </sheetData>
  <mergeCells count="21">
    <mergeCell ref="A36:F36"/>
    <mergeCell ref="A1:B1"/>
    <mergeCell ref="A7:B7"/>
    <mergeCell ref="A21:B21"/>
    <mergeCell ref="A31:B31"/>
    <mergeCell ref="E26:F26"/>
    <mergeCell ref="E27:F27"/>
    <mergeCell ref="A22:D22"/>
    <mergeCell ref="A23:D23"/>
    <mergeCell ref="A24:D24"/>
    <mergeCell ref="A25:D25"/>
    <mergeCell ref="A26:D26"/>
    <mergeCell ref="E23:F23"/>
    <mergeCell ref="E24:F24"/>
    <mergeCell ref="E25:F25"/>
    <mergeCell ref="E28:F28"/>
    <mergeCell ref="E29:F29"/>
    <mergeCell ref="E22:F22"/>
    <mergeCell ref="A27:D27"/>
    <mergeCell ref="A28:D28"/>
    <mergeCell ref="A29:D29"/>
  </mergeCells>
  <phoneticPr fontId="2"/>
  <pageMargins left="0.61" right="0.25" top="0.25" bottom="0.21" header="0.22" footer="0.2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94B1E-957B-49FB-9AD0-79501A7C73AC}"/>
</file>

<file path=customXml/itemProps2.xml><?xml version="1.0" encoding="utf-8"?>
<ds:datastoreItem xmlns:ds="http://schemas.openxmlformats.org/officeDocument/2006/customXml" ds:itemID="{7E06F5EF-7F1A-427E-B8CF-A8FF32994FCD}"/>
</file>

<file path=customXml/itemProps3.xml><?xml version="1.0" encoding="utf-8"?>
<ds:datastoreItem xmlns:ds="http://schemas.openxmlformats.org/officeDocument/2006/customXml" ds:itemID="{B7063445-33F3-49CB-A704-F8E028004F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総括</vt:lpstr>
      <vt:lpstr>地区別</vt:lpstr>
      <vt:lpstr>筑波地区</vt:lpstr>
      <vt:lpstr>大穂・豊里地区</vt:lpstr>
      <vt:lpstr>谷田部地区</vt:lpstr>
      <vt:lpstr>桜地区</vt:lpstr>
      <vt:lpstr>茎崎地区</vt:lpstr>
      <vt:lpstr>当日時間別投票者数</vt:lpstr>
      <vt:lpstr>開票結果</vt:lpstr>
      <vt:lpstr>茎崎地区!Print_Area</vt:lpstr>
      <vt:lpstr>大穂・豊里地区!Print_Area</vt:lpstr>
      <vt:lpstr>谷田部地区!Print_Area</vt:lpstr>
      <vt:lpstr>地区別!Print_Area</vt:lpstr>
      <vt:lpstr>筑波地区!Print_Area</vt:lpstr>
      <vt:lpstr>当日時間別投票者数!Print_Area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2021-05-06T03:59:30Z</dcterms:created>
  <dcterms:modified xsi:type="dcterms:W3CDTF">2021-05-06T03:59:35Z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