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filterPrivacy="1" defaultThemeVersion="124226"/>
  <xr:revisionPtr revIDLastSave="0" documentId="13_ncr:1_{A07A0477-0783-4EF4-87D8-3E40D34F8100}" xr6:coauthVersionLast="36" xr6:coauthVersionMax="36" xr10:uidLastSave="{00000000-0000-0000-0000-000000000000}"/>
  <bookViews>
    <workbookView xWindow="4152" yWindow="-72" windowWidth="10056" windowHeight="8556" xr2:uid="{00000000-000D-0000-FFFF-FFFF00000000}"/>
  </bookViews>
  <sheets>
    <sheet name="p18" sheetId="14" r:id="rId1"/>
    <sheet name="p19" sheetId="8" r:id="rId2"/>
    <sheet name="p20" sheetId="9" r:id="rId3"/>
    <sheet name="p21" sheetId="13" r:id="rId4"/>
  </sheets>
  <definedNames>
    <definedName name="_xlnm.Print_Area" localSheetId="0">'p18'!$A$1:$E$38</definedName>
    <definedName name="_xlnm.Print_Area" localSheetId="3">'p21'!$A$1:$I$42</definedName>
  </definedNames>
  <calcPr calcId="191029"/>
</workbook>
</file>

<file path=xl/calcChain.xml><?xml version="1.0" encoding="utf-8"?>
<calcChain xmlns="http://schemas.openxmlformats.org/spreadsheetml/2006/main">
  <c r="I33" i="13" l="1"/>
  <c r="H33" i="13"/>
  <c r="G33" i="13"/>
  <c r="F33" i="13"/>
  <c r="E33" i="13"/>
  <c r="C50" i="8" l="1"/>
  <c r="L15" i="8"/>
  <c r="L17" i="8" s="1"/>
  <c r="L14" i="8"/>
  <c r="L5" i="8"/>
  <c r="H15" i="8"/>
  <c r="G15" i="8"/>
  <c r="F15" i="8"/>
  <c r="E15" i="8"/>
  <c r="M14" i="8" l="1"/>
  <c r="I34" i="13"/>
  <c r="H34" i="13"/>
  <c r="G34" i="13"/>
  <c r="F34" i="13"/>
  <c r="E34" i="13"/>
  <c r="I32" i="13"/>
  <c r="H32" i="13"/>
  <c r="G32" i="13"/>
  <c r="F32" i="13"/>
  <c r="E32" i="13"/>
  <c r="I21" i="13"/>
  <c r="H21" i="13"/>
  <c r="G21" i="13"/>
  <c r="F21" i="13"/>
  <c r="E21" i="13"/>
  <c r="I14" i="13"/>
  <c r="H14" i="13"/>
  <c r="G14" i="13"/>
  <c r="F14" i="13"/>
  <c r="E14" i="13"/>
  <c r="I10" i="13"/>
  <c r="H10" i="13"/>
  <c r="G10" i="13"/>
  <c r="F10" i="13"/>
  <c r="E10" i="13"/>
  <c r="I5" i="13"/>
  <c r="I3" i="13" s="1"/>
  <c r="H5" i="13"/>
  <c r="H3" i="13" s="1"/>
  <c r="G5" i="13"/>
  <c r="G3" i="13" s="1"/>
  <c r="F5" i="13"/>
  <c r="F3" i="13" s="1"/>
  <c r="E5" i="13"/>
  <c r="E3" i="13" s="1"/>
  <c r="J58" i="9" l="1"/>
  <c r="F57" i="9"/>
  <c r="C59" i="9"/>
  <c r="E18" i="9" l="1"/>
  <c r="J26" i="8"/>
  <c r="J27" i="8"/>
  <c r="J28" i="8"/>
  <c r="J29" i="8"/>
  <c r="J30" i="8"/>
  <c r="J31" i="8"/>
  <c r="J32" i="8"/>
  <c r="J25" i="8"/>
  <c r="J23" i="8"/>
  <c r="J22" i="8"/>
  <c r="C15" i="8" l="1"/>
  <c r="F16" i="8" s="1"/>
  <c r="D15" i="8"/>
  <c r="I50" i="9" l="1"/>
  <c r="J49" i="9" s="1"/>
  <c r="C50" i="9"/>
  <c r="D49" i="9" s="1"/>
  <c r="D45" i="9"/>
  <c r="D41" i="9"/>
  <c r="D37" i="9"/>
  <c r="D33" i="9"/>
  <c r="D29" i="9"/>
  <c r="K22" i="9"/>
  <c r="J18" i="9"/>
  <c r="I18" i="9"/>
  <c r="H18" i="9"/>
  <c r="H21" i="9" s="1"/>
  <c r="F18" i="9"/>
  <c r="E21" i="9"/>
  <c r="D18" i="9"/>
  <c r="C18" i="9"/>
  <c r="C21" i="9" s="1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" i="9"/>
  <c r="I55" i="8"/>
  <c r="H50" i="8"/>
  <c r="G50" i="8"/>
  <c r="F50" i="8"/>
  <c r="E50" i="8"/>
  <c r="D50" i="8"/>
  <c r="I49" i="8"/>
  <c r="I48" i="8"/>
  <c r="I47" i="8"/>
  <c r="I46" i="8"/>
  <c r="I45" i="8"/>
  <c r="I44" i="8"/>
  <c r="I43" i="8"/>
  <c r="J36" i="8"/>
  <c r="J34" i="8"/>
  <c r="I33" i="8"/>
  <c r="H33" i="8"/>
  <c r="G33" i="8"/>
  <c r="F33" i="8"/>
  <c r="E33" i="8"/>
  <c r="D33" i="8"/>
  <c r="C33" i="8"/>
  <c r="I24" i="8"/>
  <c r="H24" i="8"/>
  <c r="G24" i="8"/>
  <c r="F24" i="8"/>
  <c r="E24" i="8"/>
  <c r="D24" i="8"/>
  <c r="C24" i="8"/>
  <c r="H17" i="8"/>
  <c r="G17" i="8"/>
  <c r="F17" i="8"/>
  <c r="E17" i="8"/>
  <c r="D17" i="8"/>
  <c r="C17" i="8"/>
  <c r="D27" i="9" l="1"/>
  <c r="D31" i="9"/>
  <c r="D35" i="9"/>
  <c r="D39" i="9"/>
  <c r="D43" i="9"/>
  <c r="D47" i="9"/>
  <c r="D26" i="9"/>
  <c r="D28" i="9"/>
  <c r="D30" i="9"/>
  <c r="D32" i="9"/>
  <c r="D34" i="9"/>
  <c r="D36" i="9"/>
  <c r="D38" i="9"/>
  <c r="D40" i="9"/>
  <c r="D42" i="9"/>
  <c r="D44" i="9"/>
  <c r="D46" i="9"/>
  <c r="D48" i="9"/>
  <c r="D35" i="8"/>
  <c r="D37" i="8" s="1"/>
  <c r="F35" i="8"/>
  <c r="F37" i="8" s="1"/>
  <c r="H35" i="8"/>
  <c r="H37" i="8" s="1"/>
  <c r="K18" i="9"/>
  <c r="H19" i="9" s="1"/>
  <c r="J24" i="8"/>
  <c r="E35" i="8"/>
  <c r="E37" i="8" s="1"/>
  <c r="G35" i="8"/>
  <c r="G37" i="8" s="1"/>
  <c r="I35" i="8"/>
  <c r="I37" i="8" s="1"/>
  <c r="J33" i="8"/>
  <c r="I50" i="8"/>
  <c r="E51" i="8" s="1"/>
  <c r="D21" i="9"/>
  <c r="F21" i="9"/>
  <c r="I21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G51" i="8"/>
  <c r="D16" i="8"/>
  <c r="H16" i="8"/>
  <c r="C35" i="8"/>
  <c r="E16" i="8"/>
  <c r="G16" i="8"/>
  <c r="M5" i="8" l="1"/>
  <c r="M13" i="8"/>
  <c r="D50" i="9"/>
  <c r="F51" i="8"/>
  <c r="M8" i="8"/>
  <c r="L3" i="9"/>
  <c r="L11" i="9"/>
  <c r="E19" i="9"/>
  <c r="F19" i="9"/>
  <c r="L15" i="9"/>
  <c r="L7" i="9"/>
  <c r="L14" i="9"/>
  <c r="L10" i="9"/>
  <c r="L6" i="9"/>
  <c r="C19" i="9"/>
  <c r="I19" i="9"/>
  <c r="D19" i="9"/>
  <c r="L17" i="9"/>
  <c r="L13" i="9"/>
  <c r="L9" i="9"/>
  <c r="L5" i="9"/>
  <c r="L16" i="9"/>
  <c r="L12" i="9"/>
  <c r="L8" i="9"/>
  <c r="L4" i="9"/>
  <c r="H51" i="8"/>
  <c r="C51" i="8"/>
  <c r="M9" i="8"/>
  <c r="M3" i="8"/>
  <c r="M12" i="8"/>
  <c r="M4" i="8"/>
  <c r="M7" i="8"/>
  <c r="M11" i="8"/>
  <c r="M6" i="8"/>
  <c r="M10" i="8"/>
  <c r="D51" i="8"/>
  <c r="J50" i="9"/>
  <c r="C37" i="8"/>
  <c r="J35" i="8"/>
  <c r="I51" i="8" l="1"/>
  <c r="L18" i="9"/>
  <c r="K19" i="9"/>
  <c r="L32" i="8"/>
  <c r="L31" i="8"/>
  <c r="L30" i="8"/>
  <c r="L29" i="8"/>
  <c r="L28" i="8"/>
  <c r="L27" i="8"/>
  <c r="L26" i="8"/>
  <c r="L25" i="8"/>
  <c r="L33" i="8"/>
  <c r="L23" i="8"/>
  <c r="L22" i="8"/>
  <c r="L34" i="8"/>
  <c r="J37" i="8"/>
  <c r="E38" i="8" l="1"/>
  <c r="F38" i="8"/>
  <c r="G38" i="8"/>
  <c r="D38" i="8"/>
  <c r="H38" i="8"/>
  <c r="C38" i="8"/>
  <c r="L24" i="8"/>
  <c r="J38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34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図書のみ　雑誌は含まない
</t>
        </r>
      </text>
    </comment>
    <comment ref="E34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図書のみ　雑誌は含まない
</t>
        </r>
      </text>
    </comment>
  </commentList>
</comments>
</file>

<file path=xl/sharedStrings.xml><?xml version="1.0" encoding="utf-8"?>
<sst xmlns="http://schemas.openxmlformats.org/spreadsheetml/2006/main" count="409" uniqueCount="311">
  <si>
    <t>合  計</t>
    <rPh sb="0" eb="4">
      <t>ゴウケイ</t>
    </rPh>
    <phoneticPr fontId="4"/>
  </si>
  <si>
    <t>開館日数</t>
  </si>
  <si>
    <t>入館者数</t>
    <rPh sb="0" eb="3">
      <t>ニュウカンシャ</t>
    </rPh>
    <rPh sb="3" eb="4">
      <t>スウ</t>
    </rPh>
    <phoneticPr fontId="4"/>
  </si>
  <si>
    <t>貸出人数       （団体含む）</t>
    <rPh sb="0" eb="2">
      <t>カシダシ</t>
    </rPh>
    <rPh sb="12" eb="14">
      <t>ダンタイ</t>
    </rPh>
    <rPh sb="14" eb="15">
      <t>フク</t>
    </rPh>
    <phoneticPr fontId="4"/>
  </si>
  <si>
    <t>貸出冊数            （団体含む）</t>
    <rPh sb="0" eb="2">
      <t>カシダシ</t>
    </rPh>
    <rPh sb="17" eb="19">
      <t>ダンタイ</t>
    </rPh>
    <rPh sb="19" eb="20">
      <t>フク</t>
    </rPh>
    <phoneticPr fontId="4"/>
  </si>
  <si>
    <t>予約・リクエスト件数</t>
    <rPh sb="8" eb="10">
      <t>ケンスウ</t>
    </rPh>
    <phoneticPr fontId="4"/>
  </si>
  <si>
    <t>視聴覚  機器利用　　人数</t>
    <rPh sb="0" eb="3">
      <t>シチョウカク</t>
    </rPh>
    <rPh sb="5" eb="7">
      <t>キキ</t>
    </rPh>
    <rPh sb="7" eb="9">
      <t>リヨウ</t>
    </rPh>
    <rPh sb="11" eb="13">
      <t>ニンズウ</t>
    </rPh>
    <phoneticPr fontId="4"/>
  </si>
  <si>
    <t>年　　齢</t>
    <phoneticPr fontId="4"/>
  </si>
  <si>
    <t>比率（％）</t>
  </si>
  <si>
    <t xml:space="preserve">  ４月</t>
    <rPh sb="3" eb="4">
      <t>ガツ</t>
    </rPh>
    <phoneticPr fontId="4"/>
  </si>
  <si>
    <t>０～６</t>
    <phoneticPr fontId="4"/>
  </si>
  <si>
    <t xml:space="preserve">  ５月</t>
    <rPh sb="3" eb="4">
      <t>ガツ</t>
    </rPh>
    <phoneticPr fontId="4"/>
  </si>
  <si>
    <t>７～１２</t>
  </si>
  <si>
    <t xml:space="preserve">  ６月</t>
    <rPh sb="3" eb="4">
      <t>ガツ</t>
    </rPh>
    <phoneticPr fontId="4"/>
  </si>
  <si>
    <t>児童小計</t>
    <rPh sb="0" eb="2">
      <t>ジドウ</t>
    </rPh>
    <rPh sb="2" eb="3">
      <t>ショウ</t>
    </rPh>
    <rPh sb="3" eb="4">
      <t>ケイ</t>
    </rPh>
    <phoneticPr fontId="4"/>
  </si>
  <si>
    <t xml:space="preserve">  ７月</t>
    <rPh sb="3" eb="4">
      <t>ガツ</t>
    </rPh>
    <phoneticPr fontId="4"/>
  </si>
  <si>
    <t>１３～１５</t>
  </si>
  <si>
    <t xml:space="preserve">  ８月</t>
    <rPh sb="3" eb="4">
      <t>ガツ</t>
    </rPh>
    <phoneticPr fontId="4"/>
  </si>
  <si>
    <t>１６～１８</t>
  </si>
  <si>
    <t xml:space="preserve">  ９月</t>
    <rPh sb="3" eb="4">
      <t>ガツ</t>
    </rPh>
    <phoneticPr fontId="4"/>
  </si>
  <si>
    <t>１９～２２</t>
  </si>
  <si>
    <t>１０月</t>
    <rPh sb="2" eb="3">
      <t>ガツ</t>
    </rPh>
    <phoneticPr fontId="4"/>
  </si>
  <si>
    <t>２３～２９</t>
    <phoneticPr fontId="4"/>
  </si>
  <si>
    <t>１１月</t>
    <rPh sb="2" eb="3">
      <t>ガツ</t>
    </rPh>
    <phoneticPr fontId="4"/>
  </si>
  <si>
    <t>３０～３９</t>
  </si>
  <si>
    <t>１２月</t>
    <rPh sb="2" eb="3">
      <t>ガツ</t>
    </rPh>
    <phoneticPr fontId="4"/>
  </si>
  <si>
    <t>４０～４９</t>
  </si>
  <si>
    <t xml:space="preserve">  １月</t>
    <rPh sb="3" eb="4">
      <t>ガツ</t>
    </rPh>
    <phoneticPr fontId="4"/>
  </si>
  <si>
    <t>５０～５９</t>
  </si>
  <si>
    <t xml:space="preserve">  ２月</t>
    <rPh sb="3" eb="4">
      <t>ガツ</t>
    </rPh>
    <phoneticPr fontId="4"/>
  </si>
  <si>
    <t>６０～</t>
  </si>
  <si>
    <t xml:space="preserve">  ３月</t>
    <rPh sb="3" eb="4">
      <t>ガツ</t>
    </rPh>
    <phoneticPr fontId="4"/>
  </si>
  <si>
    <t>一般小計</t>
    <rPh sb="0" eb="2">
      <t>イッパン</t>
    </rPh>
    <rPh sb="2" eb="4">
      <t>ショウケイ</t>
    </rPh>
    <phoneticPr fontId="4"/>
  </si>
  <si>
    <t>合 計</t>
    <phoneticPr fontId="4"/>
  </si>
  <si>
    <t>個人計</t>
    <rPh sb="0" eb="2">
      <t>コジン</t>
    </rPh>
    <rPh sb="2" eb="3">
      <t>ケイ</t>
    </rPh>
    <phoneticPr fontId="4"/>
  </si>
  <si>
    <t>日平均</t>
  </si>
  <si>
    <t>団体等計</t>
    <rPh sb="2" eb="3">
      <t>ナド</t>
    </rPh>
    <rPh sb="3" eb="4">
      <t>ケイ</t>
    </rPh>
    <phoneticPr fontId="4"/>
  </si>
  <si>
    <t>月平均</t>
  </si>
  <si>
    <t>総計</t>
    <rPh sb="0" eb="2">
      <t>ソウケイ</t>
    </rPh>
    <phoneticPr fontId="4"/>
  </si>
  <si>
    <t>年  齢</t>
    <rPh sb="0" eb="4">
      <t>ネンレイ</t>
    </rPh>
    <phoneticPr fontId="4"/>
  </si>
  <si>
    <t xml:space="preserve">中  央  </t>
    <phoneticPr fontId="4"/>
  </si>
  <si>
    <t>自動車</t>
    <phoneticPr fontId="4"/>
  </si>
  <si>
    <t>谷田部</t>
    <phoneticPr fontId="4"/>
  </si>
  <si>
    <t>筑  波</t>
    <phoneticPr fontId="4"/>
  </si>
  <si>
    <t>小野川</t>
    <phoneticPr fontId="4"/>
  </si>
  <si>
    <t>茎  崎</t>
    <phoneticPr fontId="4"/>
  </si>
  <si>
    <t>郵  送</t>
    <rPh sb="0" eb="1">
      <t>ユウ</t>
    </rPh>
    <rPh sb="3" eb="4">
      <t>ソウ</t>
    </rPh>
    <phoneticPr fontId="4"/>
  </si>
  <si>
    <t>比率（％）</t>
    <rPh sb="0" eb="2">
      <t>ヒリツ</t>
    </rPh>
    <phoneticPr fontId="4"/>
  </si>
  <si>
    <t>０～６</t>
  </si>
  <si>
    <t>２３～２９</t>
    <phoneticPr fontId="4"/>
  </si>
  <si>
    <t>相互貸借</t>
    <rPh sb="0" eb="2">
      <t>ソウゴ</t>
    </rPh>
    <rPh sb="2" eb="4">
      <t>タイシャク</t>
    </rPh>
    <phoneticPr fontId="4"/>
  </si>
  <si>
    <t>団体計</t>
    <rPh sb="2" eb="3">
      <t>ケイ</t>
    </rPh>
    <phoneticPr fontId="4"/>
  </si>
  <si>
    <t>総  計</t>
    <rPh sb="0" eb="1">
      <t>フサ</t>
    </rPh>
    <rPh sb="3" eb="4">
      <t>ケイ</t>
    </rPh>
    <phoneticPr fontId="4"/>
  </si>
  <si>
    <t>比率(％)</t>
    <rPh sb="0" eb="2">
      <t>ヒリツ</t>
    </rPh>
    <phoneticPr fontId="4"/>
  </si>
  <si>
    <t>資料区分</t>
    <rPh sb="0" eb="2">
      <t>シリョウ</t>
    </rPh>
    <rPh sb="2" eb="4">
      <t>クブン</t>
    </rPh>
    <phoneticPr fontId="4"/>
  </si>
  <si>
    <t>一般図書</t>
    <rPh sb="0" eb="4">
      <t>イッパントショ</t>
    </rPh>
    <phoneticPr fontId="4"/>
  </si>
  <si>
    <t>ヤ ン グ</t>
    <phoneticPr fontId="4"/>
  </si>
  <si>
    <t>児童図書</t>
    <rPh sb="0" eb="2">
      <t>ジドウ</t>
    </rPh>
    <rPh sb="2" eb="4">
      <t>トショ</t>
    </rPh>
    <phoneticPr fontId="4"/>
  </si>
  <si>
    <t>外国語一般</t>
    <rPh sb="0" eb="3">
      <t>ガイコクゴ</t>
    </rPh>
    <rPh sb="3" eb="5">
      <t>イッパン</t>
    </rPh>
    <phoneticPr fontId="4"/>
  </si>
  <si>
    <t>外国語児童</t>
    <rPh sb="0" eb="3">
      <t>ガイコクゴ</t>
    </rPh>
    <rPh sb="3" eb="5">
      <t>ジドウ</t>
    </rPh>
    <phoneticPr fontId="4"/>
  </si>
  <si>
    <t>視聴覚資料</t>
    <rPh sb="0" eb="3">
      <t>シチョウカク</t>
    </rPh>
    <rPh sb="3" eb="5">
      <t>シリョウ</t>
    </rPh>
    <phoneticPr fontId="4"/>
  </si>
  <si>
    <t>雑   誌</t>
    <rPh sb="0" eb="1">
      <t>ザツ</t>
    </rPh>
    <rPh sb="4" eb="5">
      <t>シ</t>
    </rPh>
    <phoneticPr fontId="4"/>
  </si>
  <si>
    <t>全資料合計</t>
    <rPh sb="0" eb="1">
      <t>ゼン</t>
    </rPh>
    <rPh sb="1" eb="3">
      <t>シリョウ</t>
    </rPh>
    <rPh sb="3" eb="5">
      <t>ゴウケイ</t>
    </rPh>
    <phoneticPr fontId="4"/>
  </si>
  <si>
    <t>自動車</t>
    <rPh sb="0" eb="3">
      <t>ジドウシャ</t>
    </rPh>
    <phoneticPr fontId="4"/>
  </si>
  <si>
    <t>谷田部</t>
    <rPh sb="0" eb="3">
      <t>ヤタベ</t>
    </rPh>
    <phoneticPr fontId="4"/>
  </si>
  <si>
    <t>筑  波</t>
    <rPh sb="0" eb="4">
      <t>ツクバ</t>
    </rPh>
    <phoneticPr fontId="4"/>
  </si>
  <si>
    <t>小野川</t>
    <rPh sb="0" eb="3">
      <t>オノガワ</t>
    </rPh>
    <phoneticPr fontId="4"/>
  </si>
  <si>
    <t>茎  崎</t>
    <rPh sb="0" eb="4">
      <t>クキザキ</t>
    </rPh>
    <phoneticPr fontId="4"/>
  </si>
  <si>
    <t>文庫</t>
    <rPh sb="0" eb="2">
      <t>ブンコ</t>
    </rPh>
    <phoneticPr fontId="4"/>
  </si>
  <si>
    <t>ヤング</t>
    <phoneticPr fontId="4"/>
  </si>
  <si>
    <t>貸出</t>
    <rPh sb="0" eb="2">
      <t>カシダシ</t>
    </rPh>
    <phoneticPr fontId="4"/>
  </si>
  <si>
    <t>参考図書</t>
    <rPh sb="0" eb="4">
      <t>サンコウトショ</t>
    </rPh>
    <phoneticPr fontId="4"/>
  </si>
  <si>
    <t>地域資料</t>
    <rPh sb="0" eb="2">
      <t>チイキ</t>
    </rPh>
    <rPh sb="2" eb="4">
      <t>シリョウ</t>
    </rPh>
    <phoneticPr fontId="4"/>
  </si>
  <si>
    <t>市政資料</t>
    <rPh sb="0" eb="2">
      <t>シセイ</t>
    </rPh>
    <rPh sb="2" eb="4">
      <t>シリョウ</t>
    </rPh>
    <phoneticPr fontId="4"/>
  </si>
  <si>
    <t>教科書</t>
    <rPh sb="0" eb="3">
      <t>キョウカショ</t>
    </rPh>
    <phoneticPr fontId="4"/>
  </si>
  <si>
    <t>絵本</t>
    <rPh sb="0" eb="2">
      <t>エホン</t>
    </rPh>
    <phoneticPr fontId="4"/>
  </si>
  <si>
    <t>紙芝居</t>
    <rPh sb="0" eb="3">
      <t>カミシバイ</t>
    </rPh>
    <phoneticPr fontId="4"/>
  </si>
  <si>
    <t>雑誌</t>
    <rPh sb="0" eb="2">
      <t>ザッシ</t>
    </rPh>
    <phoneticPr fontId="4"/>
  </si>
  <si>
    <t>分類不明</t>
    <rPh sb="0" eb="2">
      <t>ブンルイ</t>
    </rPh>
    <rPh sb="2" eb="4">
      <t>フメイ</t>
    </rPh>
    <phoneticPr fontId="4"/>
  </si>
  <si>
    <t>計</t>
    <rPh sb="0" eb="1">
      <t>ケイ</t>
    </rPh>
    <phoneticPr fontId="4"/>
  </si>
  <si>
    <t>比 率（％）</t>
    <rPh sb="0" eb="1">
      <t>ヒ</t>
    </rPh>
    <rPh sb="2" eb="3">
      <t>リツ</t>
    </rPh>
    <phoneticPr fontId="4"/>
  </si>
  <si>
    <t>開館日数</t>
    <rPh sb="0" eb="2">
      <t>カイカン</t>
    </rPh>
    <rPh sb="2" eb="4">
      <t>ニッスウ</t>
    </rPh>
    <phoneticPr fontId="4"/>
  </si>
  <si>
    <t>一日平均</t>
    <rPh sb="0" eb="2">
      <t>イチニチ</t>
    </rPh>
    <rPh sb="2" eb="4">
      <t>ヘイキン</t>
    </rPh>
    <phoneticPr fontId="4"/>
  </si>
  <si>
    <t>うち団体貸出</t>
    <rPh sb="2" eb="4">
      <t>ダンタイ</t>
    </rPh>
    <rPh sb="4" eb="6">
      <t>カシダシ</t>
    </rPh>
    <phoneticPr fontId="4"/>
  </si>
  <si>
    <t xml:space="preserve"> 分  類</t>
    <rPh sb="1" eb="2">
      <t>ブン</t>
    </rPh>
    <rPh sb="4" eb="5">
      <t>タグイ</t>
    </rPh>
    <phoneticPr fontId="4"/>
  </si>
  <si>
    <t>冊  数</t>
    <rPh sb="0" eb="4">
      <t>サツスウ</t>
    </rPh>
    <phoneticPr fontId="4"/>
  </si>
  <si>
    <t>総記</t>
    <rPh sb="0" eb="2">
      <t>ソウキ</t>
    </rPh>
    <phoneticPr fontId="4"/>
  </si>
  <si>
    <t>哲学</t>
    <rPh sb="0" eb="2">
      <t>テツガク</t>
    </rPh>
    <phoneticPr fontId="4"/>
  </si>
  <si>
    <t>歴史</t>
    <rPh sb="0" eb="2">
      <t>レキシ</t>
    </rPh>
    <phoneticPr fontId="4"/>
  </si>
  <si>
    <t>社会</t>
    <rPh sb="0" eb="2">
      <t>シャカイ</t>
    </rPh>
    <phoneticPr fontId="4"/>
  </si>
  <si>
    <t>自然</t>
    <rPh sb="0" eb="2">
      <t>シゼン</t>
    </rPh>
    <phoneticPr fontId="4"/>
  </si>
  <si>
    <t>技術</t>
    <rPh sb="0" eb="2">
      <t>ギジュツ</t>
    </rPh>
    <phoneticPr fontId="4"/>
  </si>
  <si>
    <t>産業</t>
    <rPh sb="0" eb="2">
      <t>サンギョウ</t>
    </rPh>
    <phoneticPr fontId="4"/>
  </si>
  <si>
    <t>芸術</t>
    <rPh sb="0" eb="2">
      <t>ゲイジュツ</t>
    </rPh>
    <phoneticPr fontId="4"/>
  </si>
  <si>
    <t>言語</t>
    <rPh sb="0" eb="2">
      <t>ゲンゴ</t>
    </rPh>
    <phoneticPr fontId="4"/>
  </si>
  <si>
    <t>文学</t>
    <rPh sb="0" eb="2">
      <t>ブンガク</t>
    </rPh>
    <phoneticPr fontId="4"/>
  </si>
  <si>
    <t>Ｎ</t>
    <phoneticPr fontId="4"/>
  </si>
  <si>
    <t>小説</t>
    <rPh sb="0" eb="2">
      <t>ショウセツ</t>
    </rPh>
    <phoneticPr fontId="4"/>
  </si>
  <si>
    <t>Ｗ</t>
    <phoneticPr fontId="4"/>
  </si>
  <si>
    <t>大活字本</t>
    <rPh sb="0" eb="1">
      <t>ダイカツ</t>
    </rPh>
    <rPh sb="1" eb="3">
      <t>カツジ</t>
    </rPh>
    <rPh sb="3" eb="4">
      <t>ホン</t>
    </rPh>
    <phoneticPr fontId="4"/>
  </si>
  <si>
    <t>Ｔ</t>
    <phoneticPr fontId="4"/>
  </si>
  <si>
    <t>市政資料</t>
    <phoneticPr fontId="4"/>
  </si>
  <si>
    <t>PC</t>
    <phoneticPr fontId="4"/>
  </si>
  <si>
    <t>コンピュータ</t>
    <phoneticPr fontId="4"/>
  </si>
  <si>
    <t>TB</t>
    <phoneticPr fontId="4"/>
  </si>
  <si>
    <t>Ｅ</t>
    <phoneticPr fontId="4"/>
  </si>
  <si>
    <t>Ｃ</t>
    <phoneticPr fontId="4"/>
  </si>
  <si>
    <t>Ｍ</t>
    <phoneticPr fontId="4"/>
  </si>
  <si>
    <t>コミック</t>
    <phoneticPr fontId="4"/>
  </si>
  <si>
    <t>Ｓ</t>
    <phoneticPr fontId="4"/>
  </si>
  <si>
    <t>進路情報</t>
    <rPh sb="0" eb="2">
      <t>シンロ</t>
    </rPh>
    <rPh sb="2" eb="4">
      <t>ジョウホウ</t>
    </rPh>
    <phoneticPr fontId="4"/>
  </si>
  <si>
    <t>TE</t>
    <phoneticPr fontId="4"/>
  </si>
  <si>
    <t>点字</t>
    <rPh sb="0" eb="2">
      <t>テンジ</t>
    </rPh>
    <phoneticPr fontId="4"/>
  </si>
  <si>
    <t>Ｚ</t>
    <phoneticPr fontId="4"/>
  </si>
  <si>
    <t>雑誌</t>
    <phoneticPr fontId="4"/>
  </si>
  <si>
    <t>Ａ</t>
    <phoneticPr fontId="4"/>
  </si>
  <si>
    <t>録音資料</t>
    <rPh sb="0" eb="2">
      <t>ロクオン</t>
    </rPh>
    <rPh sb="2" eb="4">
      <t>シリョウ</t>
    </rPh>
    <phoneticPr fontId="4"/>
  </si>
  <si>
    <t>Ｖ</t>
    <phoneticPr fontId="4"/>
  </si>
  <si>
    <t>映像資料</t>
    <rPh sb="0" eb="2">
      <t>エイゾウ</t>
    </rPh>
    <rPh sb="2" eb="4">
      <t>シリョウ</t>
    </rPh>
    <phoneticPr fontId="4"/>
  </si>
  <si>
    <t>Ｘ</t>
    <phoneticPr fontId="4"/>
  </si>
  <si>
    <t>その他</t>
    <rPh sb="2" eb="3">
      <t>タ</t>
    </rPh>
    <phoneticPr fontId="4"/>
  </si>
  <si>
    <t>合    計</t>
    <rPh sb="0" eb="1">
      <t>ゴウ</t>
    </rPh>
    <rPh sb="5" eb="6">
      <t>ケイ</t>
    </rPh>
    <phoneticPr fontId="4"/>
  </si>
  <si>
    <t>合   計</t>
    <rPh sb="0" eb="1">
      <t>ゴウ</t>
    </rPh>
    <rPh sb="4" eb="5">
      <t>ケイ</t>
    </rPh>
    <phoneticPr fontId="4"/>
  </si>
  <si>
    <t>令和２年度</t>
    <rPh sb="0" eb="2">
      <t>レイワ</t>
    </rPh>
    <rPh sb="3" eb="5">
      <t>ネンド</t>
    </rPh>
    <phoneticPr fontId="4"/>
  </si>
  <si>
    <t>令和３年度</t>
    <rPh sb="0" eb="2">
      <t>レイワ</t>
    </rPh>
    <rPh sb="3" eb="5">
      <t>ネンド</t>
    </rPh>
    <phoneticPr fontId="4"/>
  </si>
  <si>
    <t>貸出冊数</t>
    <rPh sb="0" eb="2">
      <t>カシダシ</t>
    </rPh>
    <rPh sb="2" eb="4">
      <t>サッスウ</t>
    </rPh>
    <phoneticPr fontId="4"/>
  </si>
  <si>
    <t>国</t>
    <rPh sb="0" eb="1">
      <t>クニ</t>
    </rPh>
    <phoneticPr fontId="4"/>
  </si>
  <si>
    <t>県内</t>
    <rPh sb="0" eb="2">
      <t>ケンナイ</t>
    </rPh>
    <phoneticPr fontId="4"/>
  </si>
  <si>
    <t>複写</t>
    <rPh sb="0" eb="2">
      <t>フクシャ</t>
    </rPh>
    <phoneticPr fontId="4"/>
  </si>
  <si>
    <t>口頭</t>
    <rPh sb="0" eb="2">
      <t>コウトウ</t>
    </rPh>
    <phoneticPr fontId="4"/>
  </si>
  <si>
    <t>電話</t>
    <rPh sb="0" eb="2">
      <t>デンワ</t>
    </rPh>
    <phoneticPr fontId="4"/>
  </si>
  <si>
    <t>電子メール</t>
    <rPh sb="0" eb="2">
      <t>デンシ</t>
    </rPh>
    <phoneticPr fontId="4"/>
  </si>
  <si>
    <t>利用件数</t>
    <rPh sb="0" eb="2">
      <t>リヨウ</t>
    </rPh>
    <rPh sb="2" eb="4">
      <t>ケンスウ</t>
    </rPh>
    <phoneticPr fontId="4"/>
  </si>
  <si>
    <t>音訳サービス</t>
    <rPh sb="0" eb="2">
      <t>オンヤク</t>
    </rPh>
    <phoneticPr fontId="4"/>
  </si>
  <si>
    <t>館外返却</t>
    <rPh sb="0" eb="2">
      <t>カンガイ</t>
    </rPh>
    <rPh sb="2" eb="4">
      <t>ヘンキャク</t>
    </rPh>
    <phoneticPr fontId="4"/>
  </si>
  <si>
    <t>返却冊数計</t>
    <rPh sb="0" eb="2">
      <t>ヘンキャク</t>
    </rPh>
    <rPh sb="2" eb="4">
      <t>サッスウ</t>
    </rPh>
    <rPh sb="4" eb="5">
      <t>ケイ</t>
    </rPh>
    <phoneticPr fontId="4"/>
  </si>
  <si>
    <t>検索件数</t>
    <rPh sb="0" eb="2">
      <t>ケンサク</t>
    </rPh>
    <rPh sb="2" eb="4">
      <t>ケンスウ</t>
    </rPh>
    <phoneticPr fontId="4"/>
  </si>
  <si>
    <t>内訳</t>
    <rPh sb="0" eb="2">
      <t>ウチワケ</t>
    </rPh>
    <phoneticPr fontId="4"/>
  </si>
  <si>
    <t>つくば市役所
コミュニティ棟</t>
    <rPh sb="3" eb="6">
      <t>シヤクショ</t>
    </rPh>
    <rPh sb="13" eb="14">
      <t>トウ</t>
    </rPh>
    <phoneticPr fontId="4"/>
  </si>
  <si>
    <t>登録者数</t>
    <rPh sb="2" eb="3">
      <t>シャ</t>
    </rPh>
    <phoneticPr fontId="4"/>
  </si>
  <si>
    <t>Ⅰ　中央図書館統計（月別）</t>
    <rPh sb="2" eb="4">
      <t>チュウオウ</t>
    </rPh>
    <rPh sb="4" eb="7">
      <t>トショカン</t>
    </rPh>
    <rPh sb="7" eb="9">
      <t>トウケイ</t>
    </rPh>
    <rPh sb="10" eb="12">
      <t>ツキベツ</t>
    </rPh>
    <phoneticPr fontId="4"/>
  </si>
  <si>
    <t>Ⅱ　有効登録者数（年齢別）</t>
    <rPh sb="2" eb="4">
      <t>ユウコウ</t>
    </rPh>
    <rPh sb="4" eb="6">
      <t>トウロク</t>
    </rPh>
    <rPh sb="6" eb="7">
      <t>シャ</t>
    </rPh>
    <rPh sb="7" eb="8">
      <t>スウ</t>
    </rPh>
    <rPh sb="9" eb="11">
      <t>ネンレイ</t>
    </rPh>
    <rPh sb="11" eb="12">
      <t>ベツ</t>
    </rPh>
    <phoneticPr fontId="4"/>
  </si>
  <si>
    <t>Ⅲ　貸出人数（館別・年齢別）</t>
    <rPh sb="2" eb="4">
      <t>カシダシ</t>
    </rPh>
    <rPh sb="4" eb="6">
      <t>ニンズウ</t>
    </rPh>
    <rPh sb="7" eb="9">
      <t>カンベツ</t>
    </rPh>
    <rPh sb="10" eb="13">
      <t>ネンレイベツ</t>
    </rPh>
    <phoneticPr fontId="4"/>
  </si>
  <si>
    <t>※一般図書には、文庫、参考図書、郷土資料、市政資料、教科書を含む。</t>
    <rPh sb="1" eb="3">
      <t>イッパン</t>
    </rPh>
    <rPh sb="3" eb="5">
      <t>トショ</t>
    </rPh>
    <rPh sb="8" eb="10">
      <t>ブンコ</t>
    </rPh>
    <rPh sb="11" eb="13">
      <t>サンコウ</t>
    </rPh>
    <rPh sb="13" eb="15">
      <t>トショ</t>
    </rPh>
    <rPh sb="16" eb="18">
      <t>キョウド</t>
    </rPh>
    <rPh sb="18" eb="20">
      <t>シリョウ</t>
    </rPh>
    <rPh sb="21" eb="23">
      <t>シセイ</t>
    </rPh>
    <rPh sb="23" eb="25">
      <t>シリョウ</t>
    </rPh>
    <rPh sb="26" eb="29">
      <t>キョウカショ</t>
    </rPh>
    <rPh sb="30" eb="31">
      <t>フク</t>
    </rPh>
    <phoneticPr fontId="4"/>
  </si>
  <si>
    <t>Ⅳ　蔵書冊数（館別・資料区分別）</t>
    <rPh sb="2" eb="4">
      <t>ゾウショ</t>
    </rPh>
    <rPh sb="4" eb="6">
      <t>サツスウ</t>
    </rPh>
    <rPh sb="7" eb="9">
      <t>カンベツ</t>
    </rPh>
    <rPh sb="10" eb="12">
      <t>シリョウ</t>
    </rPh>
    <rPh sb="12" eb="14">
      <t>クブン</t>
    </rPh>
    <rPh sb="14" eb="15">
      <t>ベツ</t>
    </rPh>
    <phoneticPr fontId="4"/>
  </si>
  <si>
    <t>※児童図書には、絵本、紙芝居を含む。</t>
    <rPh sb="1" eb="3">
      <t>ジドウ</t>
    </rPh>
    <rPh sb="3" eb="5">
      <t>トショ</t>
    </rPh>
    <rPh sb="8" eb="10">
      <t>エホン</t>
    </rPh>
    <rPh sb="11" eb="14">
      <t>カミシバイ</t>
    </rPh>
    <rPh sb="15" eb="16">
      <t>フク</t>
    </rPh>
    <phoneticPr fontId="4"/>
  </si>
  <si>
    <t>Ⅴ　受入冊数（館別）</t>
    <rPh sb="2" eb="4">
      <t>ウケイ</t>
    </rPh>
    <rPh sb="4" eb="6">
      <t>サッスウ</t>
    </rPh>
    <rPh sb="7" eb="9">
      <t>カンベツ</t>
    </rPh>
    <phoneticPr fontId="4"/>
  </si>
  <si>
    <t>受入冊数</t>
    <rPh sb="0" eb="2">
      <t>ウケイレ</t>
    </rPh>
    <rPh sb="2" eb="4">
      <t>サツスウ</t>
    </rPh>
    <phoneticPr fontId="4"/>
  </si>
  <si>
    <t>Ⅵ　貸出冊数（館別・資料区分別）</t>
    <rPh sb="2" eb="4">
      <t>カシダシ</t>
    </rPh>
    <rPh sb="4" eb="6">
      <t>サツスウ</t>
    </rPh>
    <rPh sb="7" eb="8">
      <t>カン</t>
    </rPh>
    <rPh sb="8" eb="9">
      <t>ベツ</t>
    </rPh>
    <rPh sb="10" eb="12">
      <t>シリョウ</t>
    </rPh>
    <rPh sb="12" eb="14">
      <t>クブン</t>
    </rPh>
    <rPh sb="14" eb="15">
      <t>ベツ</t>
    </rPh>
    <phoneticPr fontId="4"/>
  </si>
  <si>
    <t>Ⅶ　貸出冊数（全館・分類別）</t>
    <rPh sb="2" eb="4">
      <t>カシダシ</t>
    </rPh>
    <rPh sb="4" eb="6">
      <t>サツスウ</t>
    </rPh>
    <rPh sb="7" eb="9">
      <t>ゼンカン</t>
    </rPh>
    <rPh sb="10" eb="12">
      <t>ブンルイ</t>
    </rPh>
    <rPh sb="12" eb="13">
      <t>ベツ</t>
    </rPh>
    <phoneticPr fontId="4"/>
  </si>
  <si>
    <t>Ⅷ　蔵書冊数（全館・分類別）</t>
    <rPh sb="2" eb="4">
      <t>ゾウショ</t>
    </rPh>
    <rPh sb="4" eb="6">
      <t>サツスウ</t>
    </rPh>
    <rPh sb="7" eb="9">
      <t>ゼンカン</t>
    </rPh>
    <rPh sb="10" eb="12">
      <t>ブンルイ</t>
    </rPh>
    <rPh sb="12" eb="13">
      <t>ベツ</t>
    </rPh>
    <phoneticPr fontId="4"/>
  </si>
  <si>
    <t>Ⅸ　予約・リクエスト受付件数</t>
    <rPh sb="2" eb="4">
      <t>ヨヤク</t>
    </rPh>
    <rPh sb="10" eb="12">
      <t>ウケツケ</t>
    </rPh>
    <rPh sb="12" eb="14">
      <t>ケンスウ</t>
    </rPh>
    <phoneticPr fontId="4"/>
  </si>
  <si>
    <t>中　央</t>
    <rPh sb="0" eb="1">
      <t>ナカ</t>
    </rPh>
    <rPh sb="2" eb="3">
      <t>オウ</t>
    </rPh>
    <phoneticPr fontId="4"/>
  </si>
  <si>
    <t>自動車</t>
    <rPh sb="0" eb="3">
      <t>ジドウシャ</t>
    </rPh>
    <phoneticPr fontId="4"/>
  </si>
  <si>
    <t>谷田部</t>
    <rPh sb="0" eb="3">
      <t>ヤタベ</t>
    </rPh>
    <phoneticPr fontId="4"/>
  </si>
  <si>
    <t>筑　波</t>
    <rPh sb="0" eb="1">
      <t>ツク</t>
    </rPh>
    <rPh sb="2" eb="3">
      <t>ナミ</t>
    </rPh>
    <phoneticPr fontId="4"/>
  </si>
  <si>
    <t>小野川</t>
    <rPh sb="0" eb="3">
      <t>オノガワ</t>
    </rPh>
    <phoneticPr fontId="4"/>
  </si>
  <si>
    <t>茎　崎</t>
    <rPh sb="0" eb="1">
      <t>クキ</t>
    </rPh>
    <rPh sb="2" eb="3">
      <t>ザキ</t>
    </rPh>
    <phoneticPr fontId="4"/>
  </si>
  <si>
    <t>合　計</t>
    <rPh sb="0" eb="1">
      <t>ゴウ</t>
    </rPh>
    <rPh sb="2" eb="3">
      <t>ケイ</t>
    </rPh>
    <phoneticPr fontId="4"/>
  </si>
  <si>
    <t>窓　口</t>
    <rPh sb="0" eb="1">
      <t>マド</t>
    </rPh>
    <rPh sb="2" eb="3">
      <t>クチ</t>
    </rPh>
    <phoneticPr fontId="4"/>
  </si>
  <si>
    <t>リクエスト受付場所内訳</t>
    <phoneticPr fontId="4"/>
  </si>
  <si>
    <t>（中央のみ）</t>
    <rPh sb="1" eb="3">
      <t>チュウオウ</t>
    </rPh>
    <phoneticPr fontId="4"/>
  </si>
  <si>
    <t>交流センター図書室から</t>
    <rPh sb="0" eb="2">
      <t>コウリュウ</t>
    </rPh>
    <rPh sb="6" eb="9">
      <t>トショシツ</t>
    </rPh>
    <phoneticPr fontId="4"/>
  </si>
  <si>
    <t>中央図書館への購入依頼</t>
    <rPh sb="0" eb="2">
      <t>チュウオウ</t>
    </rPh>
    <rPh sb="2" eb="5">
      <t>トショカン</t>
    </rPh>
    <rPh sb="7" eb="9">
      <t>コウニュウ</t>
    </rPh>
    <rPh sb="9" eb="11">
      <t>イライ</t>
    </rPh>
    <phoneticPr fontId="4"/>
  </si>
  <si>
    <t>新聞・官報
データベース</t>
    <rPh sb="0" eb="2">
      <t>シンブン</t>
    </rPh>
    <rPh sb="3" eb="5">
      <t>カンポウ</t>
    </rPh>
    <phoneticPr fontId="4"/>
  </si>
  <si>
    <t>借受冊数</t>
    <rPh sb="0" eb="2">
      <t>カリウケ</t>
    </rPh>
    <rPh sb="2" eb="4">
      <t>サッスウ</t>
    </rPh>
    <phoneticPr fontId="4"/>
  </si>
  <si>
    <t>受付件数</t>
    <rPh sb="0" eb="2">
      <t>ウケツケ</t>
    </rPh>
    <rPh sb="2" eb="4">
      <t>ケンスウ</t>
    </rPh>
    <phoneticPr fontId="4"/>
  </si>
  <si>
    <t>合計冊数</t>
    <rPh sb="0" eb="2">
      <t>ゴウケイ</t>
    </rPh>
    <rPh sb="2" eb="4">
      <t>サッスウ</t>
    </rPh>
    <phoneticPr fontId="4"/>
  </si>
  <si>
    <t>オンライン
データベース
（新聞情報室）</t>
    <rPh sb="14" eb="16">
      <t>シンブン</t>
    </rPh>
    <rPh sb="16" eb="19">
      <t>ジョウホウシツ</t>
    </rPh>
    <phoneticPr fontId="4"/>
  </si>
  <si>
    <t>利用件数計</t>
    <rPh sb="0" eb="2">
      <t>リヨウ</t>
    </rPh>
    <rPh sb="2" eb="4">
      <t>ケンスウ</t>
    </rPh>
    <rPh sb="4" eb="5">
      <t>ケイ</t>
    </rPh>
    <phoneticPr fontId="4"/>
  </si>
  <si>
    <t>調査相談</t>
    <rPh sb="0" eb="2">
      <t>チョウサ</t>
    </rPh>
    <rPh sb="2" eb="4">
      <t>ソウダン</t>
    </rPh>
    <phoneticPr fontId="4"/>
  </si>
  <si>
    <t>件数合計</t>
    <rPh sb="0" eb="2">
      <t>ケンスウ</t>
    </rPh>
    <rPh sb="2" eb="4">
      <t>ゴウケイ</t>
    </rPh>
    <phoneticPr fontId="4"/>
  </si>
  <si>
    <t>視聴覚ブース</t>
    <rPh sb="0" eb="3">
      <t>シチョウカク</t>
    </rPh>
    <phoneticPr fontId="4"/>
  </si>
  <si>
    <t>機器利用人数</t>
    <rPh sb="0" eb="2">
      <t>キキ</t>
    </rPh>
    <rPh sb="2" eb="4">
      <t>リヨウ</t>
    </rPh>
    <rPh sb="4" eb="6">
      <t>ニンズウ</t>
    </rPh>
    <phoneticPr fontId="4"/>
  </si>
  <si>
    <t>WebOPAC</t>
    <phoneticPr fontId="4"/>
  </si>
  <si>
    <t>駐車場</t>
    <rPh sb="0" eb="3">
      <t>チュウシャジョウ</t>
    </rPh>
    <phoneticPr fontId="4"/>
  </si>
  <si>
    <t>駐車券サービス枚数</t>
    <rPh sb="0" eb="3">
      <t>チュウシャケン</t>
    </rPh>
    <rPh sb="7" eb="9">
      <t>マイスウ</t>
    </rPh>
    <phoneticPr fontId="4"/>
  </si>
  <si>
    <t>大穂交流センター</t>
    <rPh sb="0" eb="4">
      <t>オオホコウリュウ</t>
    </rPh>
    <phoneticPr fontId="4"/>
  </si>
  <si>
    <t>豊里交流センター</t>
    <rPh sb="0" eb="4">
      <t>トヨサトコウリュウ</t>
    </rPh>
    <phoneticPr fontId="4"/>
  </si>
  <si>
    <t>並木交流センター</t>
    <rPh sb="0" eb="4">
      <t>ナミキコウリュウ</t>
    </rPh>
    <phoneticPr fontId="4"/>
  </si>
  <si>
    <t>島名交流センター</t>
    <rPh sb="0" eb="4">
      <t>シマナコウリュウ</t>
    </rPh>
    <phoneticPr fontId="4"/>
  </si>
  <si>
    <t>広岡交流センター</t>
    <rPh sb="0" eb="4">
      <t>ヒロオカコウリュウ</t>
    </rPh>
    <phoneticPr fontId="4"/>
  </si>
  <si>
    <t>アルスホール</t>
    <phoneticPr fontId="4"/>
  </si>
  <si>
    <t>中央図書館入館者数</t>
    <rPh sb="0" eb="2">
      <t>チュウオウ</t>
    </rPh>
    <rPh sb="2" eb="5">
      <t>トショカン</t>
    </rPh>
    <rPh sb="5" eb="8">
      <t>ニュウカンシャ</t>
    </rPh>
    <rPh sb="8" eb="9">
      <t>スウ</t>
    </rPh>
    <phoneticPr fontId="4"/>
  </si>
  <si>
    <t>Ａ.市の一般会計予算</t>
    <rPh sb="2" eb="3">
      <t>シ</t>
    </rPh>
    <rPh sb="4" eb="6">
      <t>イッパン</t>
    </rPh>
    <rPh sb="6" eb="8">
      <t>カイケイ</t>
    </rPh>
    <rPh sb="8" eb="10">
      <t>ヨサン</t>
    </rPh>
    <phoneticPr fontId="4"/>
  </si>
  <si>
    <t>借受先
内訳</t>
    <rPh sb="0" eb="3">
      <t>カリウケサキ</t>
    </rPh>
    <rPh sb="4" eb="6">
      <t>ウチワケ</t>
    </rPh>
    <phoneticPr fontId="4"/>
  </si>
  <si>
    <t>－</t>
    <phoneticPr fontId="4"/>
  </si>
  <si>
    <t>－</t>
    <phoneticPr fontId="4"/>
  </si>
  <si>
    <t>国会図書館デジタル化
資料送信サービス</t>
    <rPh sb="0" eb="5">
      <t>コッカイトショカン</t>
    </rPh>
    <rPh sb="9" eb="10">
      <t>カ</t>
    </rPh>
    <rPh sb="11" eb="13">
      <t>シリョウ</t>
    </rPh>
    <rPh sb="13" eb="15">
      <t>ソウシン</t>
    </rPh>
    <phoneticPr fontId="4"/>
  </si>
  <si>
    <t>朗読CD郵送枚数
（H29まではテープ）</t>
    <rPh sb="0" eb="2">
      <t>ロウドク</t>
    </rPh>
    <rPh sb="4" eb="6">
      <t>ユウソウ</t>
    </rPh>
    <rPh sb="6" eb="8">
      <t>マイスウ</t>
    </rPh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</si>
  <si>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</si>
  <si>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>平成30年度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</si>
  <si>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</si>
  <si>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Ｂ.図書館費</t>
    <rPh sb="2" eb="6">
      <t>トショカンヒ</t>
    </rPh>
    <phoneticPr fontId="4"/>
  </si>
  <si>
    <t>中央図書備品＋雑誌＋新聞＋加除（予算）</t>
    <rPh sb="0" eb="2">
      <t>チュウオウ</t>
    </rPh>
    <rPh sb="2" eb="4">
      <t>トショ</t>
    </rPh>
    <rPh sb="4" eb="6">
      <t>ビヒン</t>
    </rPh>
    <rPh sb="7" eb="9">
      <t>ザッシ</t>
    </rPh>
    <rPh sb="10" eb="12">
      <t>シンブン</t>
    </rPh>
    <rPh sb="13" eb="15">
      <t>カジョ</t>
    </rPh>
    <rPh sb="16" eb="18">
      <t>ヨサン</t>
    </rPh>
    <phoneticPr fontId="4"/>
  </si>
  <si>
    <t>Ⅹ　その他統計（５年度比較）</t>
    <rPh sb="4" eb="5">
      <t>タ</t>
    </rPh>
    <rPh sb="5" eb="7">
      <t>トウケイ</t>
    </rPh>
    <rPh sb="9" eb="11">
      <t>ネンド</t>
    </rPh>
    <rPh sb="11" eb="13">
      <t>ヒカク</t>
    </rPh>
    <phoneticPr fontId="4"/>
  </si>
  <si>
    <t>（Aに占める割合）</t>
    <rPh sb="3" eb="4">
      <t>シ</t>
    </rPh>
    <rPh sb="6" eb="8">
      <t>ワリアイ</t>
    </rPh>
    <phoneticPr fontId="4"/>
  </si>
  <si>
    <t>（Bに占める割合）</t>
    <rPh sb="3" eb="4">
      <t>シ</t>
    </rPh>
    <rPh sb="6" eb="8">
      <t>ワリアイ</t>
    </rPh>
    <phoneticPr fontId="4"/>
  </si>
  <si>
    <t>Ｃ.資料費　合計</t>
    <rPh sb="2" eb="5">
      <t>シリョウヒ</t>
    </rPh>
    <rPh sb="6" eb="8">
      <t>ゴウケイ</t>
    </rPh>
    <phoneticPr fontId="4"/>
  </si>
  <si>
    <t>図書資料</t>
    <rPh sb="0" eb="2">
      <t>トショ</t>
    </rPh>
    <rPh sb="2" eb="4">
      <t>シリョウ</t>
    </rPh>
    <phoneticPr fontId="4"/>
  </si>
  <si>
    <t>新聞</t>
    <rPh sb="0" eb="2">
      <t>シンブン</t>
    </rPh>
    <phoneticPr fontId="4"/>
  </si>
  <si>
    <t>加除式法規集</t>
    <rPh sb="0" eb="2">
      <t>カジョ</t>
    </rPh>
    <rPh sb="2" eb="3">
      <t>シキ</t>
    </rPh>
    <rPh sb="3" eb="5">
      <t>ホウキ</t>
    </rPh>
    <rPh sb="5" eb="6">
      <t>シュウ</t>
    </rPh>
    <phoneticPr fontId="4"/>
  </si>
  <si>
    <t>※予算については、４交流センター図書室の運営に要する経費も含めて算出方法の見直しを行った。</t>
    <rPh sb="1" eb="3">
      <t>ヨサン</t>
    </rPh>
    <rPh sb="10" eb="12">
      <t>コウリュウ</t>
    </rPh>
    <rPh sb="16" eb="19">
      <t>トショシツ</t>
    </rPh>
    <rPh sb="20" eb="22">
      <t>ウンエイ</t>
    </rPh>
    <rPh sb="23" eb="24">
      <t>ヨウ</t>
    </rPh>
    <rPh sb="26" eb="28">
      <t>ケイヒ</t>
    </rPh>
    <rPh sb="29" eb="30">
      <t>フク</t>
    </rPh>
    <rPh sb="32" eb="34">
      <t>サンシュツ</t>
    </rPh>
    <rPh sb="34" eb="36">
      <t>ホウホウ</t>
    </rPh>
    <rPh sb="37" eb="39">
      <t>ミナオ</t>
    </rPh>
    <rPh sb="41" eb="42">
      <t>オコナ</t>
    </rPh>
    <phoneticPr fontId="4"/>
  </si>
  <si>
    <t>13　年間統計</t>
    <rPh sb="3" eb="5">
      <t>ネンカン</t>
    </rPh>
    <rPh sb="5" eb="7">
      <t>トウケイ</t>
    </rPh>
    <phoneticPr fontId="9"/>
  </si>
  <si>
    <t>中央図書館統計（２年度比較）</t>
    <rPh sb="0" eb="2">
      <t>チュウオウ</t>
    </rPh>
    <rPh sb="2" eb="5">
      <t>トショカン</t>
    </rPh>
    <rPh sb="5" eb="7">
      <t>トウケイ</t>
    </rPh>
    <rPh sb="9" eb="11">
      <t>ネンド</t>
    </rPh>
    <rPh sb="11" eb="13">
      <t>ヒカク</t>
    </rPh>
    <phoneticPr fontId="9"/>
  </si>
  <si>
    <t>令和３年度（2021年度）</t>
    <rPh sb="0" eb="2">
      <t>レイワ</t>
    </rPh>
    <rPh sb="3" eb="5">
      <t>ネンド</t>
    </rPh>
    <rPh sb="10" eb="12">
      <t>ネンド</t>
    </rPh>
    <phoneticPr fontId="9"/>
  </si>
  <si>
    <t>令和２年度（2020年度）</t>
    <rPh sb="0" eb="2">
      <t>レイワ</t>
    </rPh>
    <rPh sb="3" eb="5">
      <t>ネンド</t>
    </rPh>
    <rPh sb="10" eb="12">
      <t>ネンド</t>
    </rPh>
    <phoneticPr fontId="9"/>
  </si>
  <si>
    <t>開館状況</t>
    <rPh sb="0" eb="1">
      <t>カイ</t>
    </rPh>
    <rPh sb="1" eb="2">
      <t>カン</t>
    </rPh>
    <rPh sb="2" eb="3">
      <t>ジョウ</t>
    </rPh>
    <rPh sb="3" eb="4">
      <t>キョウ</t>
    </rPh>
    <phoneticPr fontId="9"/>
  </si>
  <si>
    <t>開館日数</t>
    <rPh sb="0" eb="2">
      <t>カイカン</t>
    </rPh>
    <rPh sb="2" eb="3">
      <t>ヒ</t>
    </rPh>
    <rPh sb="3" eb="4">
      <t>スウ</t>
    </rPh>
    <phoneticPr fontId="9"/>
  </si>
  <si>
    <t>260 日</t>
    <rPh sb="4" eb="5">
      <t>ヒ</t>
    </rPh>
    <phoneticPr fontId="9"/>
  </si>
  <si>
    <t>266 日</t>
    <rPh sb="4" eb="5">
      <t>ヒ</t>
    </rPh>
    <phoneticPr fontId="9"/>
  </si>
  <si>
    <t>開館時間</t>
    <rPh sb="0" eb="2">
      <t>カイカン</t>
    </rPh>
    <rPh sb="2" eb="4">
      <t>ジカン</t>
    </rPh>
    <phoneticPr fontId="9"/>
  </si>
  <si>
    <t>2,450 時間</t>
    <rPh sb="6" eb="8">
      <t>ジカン</t>
    </rPh>
    <phoneticPr fontId="9"/>
  </si>
  <si>
    <t>2,423 時間</t>
    <rPh sb="6" eb="8">
      <t>ジカン</t>
    </rPh>
    <phoneticPr fontId="9"/>
  </si>
  <si>
    <t>登録等</t>
    <rPh sb="0" eb="2">
      <t>トウロク</t>
    </rPh>
    <rPh sb="2" eb="3">
      <t>トウ</t>
    </rPh>
    <phoneticPr fontId="9"/>
  </si>
  <si>
    <t>248,672 人</t>
    <rPh sb="8" eb="9">
      <t>ニン</t>
    </rPh>
    <phoneticPr fontId="9"/>
  </si>
  <si>
    <t>244,268 人</t>
    <rPh sb="8" eb="9">
      <t>ニン</t>
    </rPh>
    <phoneticPr fontId="9"/>
  </si>
  <si>
    <t>入館者数（一日当たりの入館者数）</t>
    <rPh sb="0" eb="3">
      <t>ニュウカンシャ</t>
    </rPh>
    <rPh sb="3" eb="4">
      <t>スウ</t>
    </rPh>
    <rPh sb="5" eb="7">
      <t>イチニチ</t>
    </rPh>
    <rPh sb="7" eb="8">
      <t>ア</t>
    </rPh>
    <rPh sb="11" eb="14">
      <t>ニュウカンシャ</t>
    </rPh>
    <rPh sb="14" eb="15">
      <t>スウ</t>
    </rPh>
    <phoneticPr fontId="9"/>
  </si>
  <si>
    <t>435,851 人（1,676 人）</t>
    <rPh sb="8" eb="9">
      <t>ニン</t>
    </rPh>
    <rPh sb="16" eb="17">
      <t>ニン</t>
    </rPh>
    <phoneticPr fontId="9"/>
  </si>
  <si>
    <t>393,376 人（1,479 人）</t>
    <rPh sb="8" eb="9">
      <t>ニン</t>
    </rPh>
    <rPh sb="16" eb="17">
      <t>ニン</t>
    </rPh>
    <phoneticPr fontId="9"/>
  </si>
  <si>
    <t>登録者数</t>
    <rPh sb="0" eb="2">
      <t>トウロク</t>
    </rPh>
    <rPh sb="2" eb="3">
      <t>モノ</t>
    </rPh>
    <rPh sb="3" eb="4">
      <t>スウ</t>
    </rPh>
    <phoneticPr fontId="9"/>
  </si>
  <si>
    <t>41,392 人</t>
    <rPh sb="7" eb="8">
      <t>ニン</t>
    </rPh>
    <phoneticPr fontId="9"/>
  </si>
  <si>
    <t>42,437 人</t>
    <rPh sb="7" eb="8">
      <t>ニン</t>
    </rPh>
    <phoneticPr fontId="9"/>
  </si>
  <si>
    <t>うち市外居住者数</t>
    <rPh sb="2" eb="4">
      <t>シガイ</t>
    </rPh>
    <rPh sb="4" eb="6">
      <t>キョジュウ</t>
    </rPh>
    <rPh sb="6" eb="7">
      <t>モノ</t>
    </rPh>
    <rPh sb="7" eb="8">
      <t>スウ</t>
    </rPh>
    <phoneticPr fontId="9"/>
  </si>
  <si>
    <t>1,099 人</t>
    <rPh sb="6" eb="7">
      <t>ニン</t>
    </rPh>
    <phoneticPr fontId="9"/>
  </si>
  <si>
    <t>1,251 人</t>
    <rPh sb="6" eb="7">
      <t>ニン</t>
    </rPh>
    <phoneticPr fontId="9"/>
  </si>
  <si>
    <t>蔵　書</t>
    <rPh sb="0" eb="1">
      <t>クラ</t>
    </rPh>
    <rPh sb="2" eb="3">
      <t>ショ</t>
    </rPh>
    <phoneticPr fontId="9"/>
  </si>
  <si>
    <t>図書資料冊数</t>
    <rPh sb="0" eb="2">
      <t>トショ</t>
    </rPh>
    <rPh sb="2" eb="4">
      <t>シリョウ</t>
    </rPh>
    <rPh sb="4" eb="5">
      <t>サツ</t>
    </rPh>
    <rPh sb="5" eb="6">
      <t>スウ</t>
    </rPh>
    <phoneticPr fontId="9"/>
  </si>
  <si>
    <t>293,487 冊</t>
    <rPh sb="8" eb="9">
      <t>サツ</t>
    </rPh>
    <phoneticPr fontId="9"/>
  </si>
  <si>
    <t>291,324 冊</t>
    <rPh sb="8" eb="9">
      <t>サツ</t>
    </rPh>
    <phoneticPr fontId="9"/>
  </si>
  <si>
    <t>うち開架図書数</t>
    <rPh sb="2" eb="4">
      <t>カイカ</t>
    </rPh>
    <rPh sb="4" eb="6">
      <t>トショ</t>
    </rPh>
    <rPh sb="6" eb="7">
      <t>スウ</t>
    </rPh>
    <phoneticPr fontId="9"/>
  </si>
  <si>
    <t>161,994 冊</t>
    <rPh sb="8" eb="9">
      <t>サツ</t>
    </rPh>
    <phoneticPr fontId="9"/>
  </si>
  <si>
    <t>159,197 冊</t>
    <rPh sb="8" eb="9">
      <t>サツ</t>
    </rPh>
    <phoneticPr fontId="9"/>
  </si>
  <si>
    <t>うち自動車図書館</t>
    <rPh sb="2" eb="5">
      <t>ジドウシャ</t>
    </rPh>
    <rPh sb="5" eb="8">
      <t>ト</t>
    </rPh>
    <phoneticPr fontId="9"/>
  </si>
  <si>
    <t>42,407 冊</t>
    <rPh sb="7" eb="8">
      <t>サツ</t>
    </rPh>
    <phoneticPr fontId="9"/>
  </si>
  <si>
    <t>43,148 冊</t>
    <rPh sb="7" eb="8">
      <t>サツ</t>
    </rPh>
    <phoneticPr fontId="9"/>
  </si>
  <si>
    <t>視聴覚資料数（CD・DVD・ﾋﾞﾃﾞｵ等）</t>
    <rPh sb="0" eb="3">
      <t>シチョウカク</t>
    </rPh>
    <rPh sb="3" eb="5">
      <t>シリョウ</t>
    </rPh>
    <rPh sb="5" eb="6">
      <t>スウ</t>
    </rPh>
    <rPh sb="19" eb="20">
      <t>ナド</t>
    </rPh>
    <phoneticPr fontId="9"/>
  </si>
  <si>
    <t>13,679 点</t>
    <rPh sb="7" eb="8">
      <t>テン</t>
    </rPh>
    <phoneticPr fontId="9"/>
  </si>
  <si>
    <t>13,621 点</t>
    <rPh sb="7" eb="8">
      <t>テン</t>
    </rPh>
    <phoneticPr fontId="9"/>
  </si>
  <si>
    <t>雑誌数</t>
    <rPh sb="0" eb="2">
      <t>ザッシ</t>
    </rPh>
    <rPh sb="2" eb="3">
      <t>スウ</t>
    </rPh>
    <phoneticPr fontId="9"/>
  </si>
  <si>
    <t>10,606 冊(213 種)</t>
    <rPh sb="7" eb="8">
      <t>サツ</t>
    </rPh>
    <rPh sb="13" eb="14">
      <t>シュ</t>
    </rPh>
    <phoneticPr fontId="9"/>
  </si>
  <si>
    <t>10,611 冊(213 種)</t>
    <rPh sb="7" eb="8">
      <t>サツ</t>
    </rPh>
    <rPh sb="13" eb="14">
      <t>シュ</t>
    </rPh>
    <phoneticPr fontId="9"/>
  </si>
  <si>
    <t>新聞数</t>
    <rPh sb="0" eb="2">
      <t>シンブン</t>
    </rPh>
    <rPh sb="2" eb="3">
      <t>カズ</t>
    </rPh>
    <phoneticPr fontId="9"/>
  </si>
  <si>
    <t>32 紙</t>
    <rPh sb="3" eb="4">
      <t>カミ</t>
    </rPh>
    <phoneticPr fontId="9"/>
  </si>
  <si>
    <t>31 紙</t>
    <rPh sb="3" eb="4">
      <t>カミ</t>
    </rPh>
    <phoneticPr fontId="9"/>
  </si>
  <si>
    <t>団　体</t>
    <rPh sb="0" eb="1">
      <t>ダン</t>
    </rPh>
    <rPh sb="2" eb="3">
      <t>カラダ</t>
    </rPh>
    <phoneticPr fontId="9"/>
  </si>
  <si>
    <t>団体登録</t>
    <rPh sb="0" eb="2">
      <t>ダンタイ</t>
    </rPh>
    <rPh sb="2" eb="4">
      <t>トウロク</t>
    </rPh>
    <phoneticPr fontId="9"/>
  </si>
  <si>
    <t>69 団体</t>
    <rPh sb="3" eb="4">
      <t>ダン</t>
    </rPh>
    <rPh sb="4" eb="5">
      <t>タイ</t>
    </rPh>
    <phoneticPr fontId="9"/>
  </si>
  <si>
    <t>129 団体</t>
    <rPh sb="4" eb="5">
      <t>ダン</t>
    </rPh>
    <rPh sb="5" eb="6">
      <t>タイ</t>
    </rPh>
    <phoneticPr fontId="9"/>
  </si>
  <si>
    <t>団体利用</t>
    <rPh sb="0" eb="2">
      <t>ダンタイ</t>
    </rPh>
    <rPh sb="2" eb="4">
      <t>リヨウ</t>
    </rPh>
    <phoneticPr fontId="9"/>
  </si>
  <si>
    <t>120 団体</t>
    <rPh sb="4" eb="6">
      <t>ダンタイ</t>
    </rPh>
    <phoneticPr fontId="9"/>
  </si>
  <si>
    <t>102 団体</t>
    <rPh sb="4" eb="6">
      <t>ダンタイ</t>
    </rPh>
    <phoneticPr fontId="9"/>
  </si>
  <si>
    <t>団体貸出冊数</t>
    <rPh sb="0" eb="2">
      <t>ダンタイ</t>
    </rPh>
    <rPh sb="2" eb="4">
      <t>カシダ</t>
    </rPh>
    <rPh sb="4" eb="5">
      <t>フミ</t>
    </rPh>
    <rPh sb="5" eb="6">
      <t>スウ</t>
    </rPh>
    <phoneticPr fontId="9"/>
  </si>
  <si>
    <t>7,212 冊</t>
    <rPh sb="6" eb="7">
      <t>サツ</t>
    </rPh>
    <phoneticPr fontId="9"/>
  </si>
  <si>
    <t>6,911 冊</t>
    <rPh sb="6" eb="7">
      <t>サツ</t>
    </rPh>
    <phoneticPr fontId="9"/>
  </si>
  <si>
    <t>個　人
貸　出</t>
    <rPh sb="0" eb="1">
      <t>コ</t>
    </rPh>
    <rPh sb="2" eb="3">
      <t>ヒト</t>
    </rPh>
    <rPh sb="5" eb="6">
      <t>カシ</t>
    </rPh>
    <rPh sb="7" eb="8">
      <t>デ</t>
    </rPh>
    <phoneticPr fontId="9"/>
  </si>
  <si>
    <t>貸出者数（うち児童数）</t>
    <rPh sb="0" eb="2">
      <t>カシダ</t>
    </rPh>
    <rPh sb="2" eb="3">
      <t>モノ</t>
    </rPh>
    <rPh sb="3" eb="4">
      <t>スウ</t>
    </rPh>
    <rPh sb="7" eb="9">
      <t>ジドウ</t>
    </rPh>
    <rPh sb="9" eb="10">
      <t>スウ</t>
    </rPh>
    <phoneticPr fontId="9"/>
  </si>
  <si>
    <t>220,254 人(47,606 人)</t>
    <rPh sb="8" eb="9">
      <t>ニン</t>
    </rPh>
    <rPh sb="17" eb="18">
      <t>ニン</t>
    </rPh>
    <phoneticPr fontId="9"/>
  </si>
  <si>
    <t>203,788 人(47,016 人)</t>
    <rPh sb="8" eb="9">
      <t>ニン</t>
    </rPh>
    <rPh sb="17" eb="18">
      <t>ニン</t>
    </rPh>
    <phoneticPr fontId="9"/>
  </si>
  <si>
    <t>一日当たり貸出者数</t>
    <rPh sb="0" eb="2">
      <t>イチニチ</t>
    </rPh>
    <rPh sb="2" eb="3">
      <t>ア</t>
    </rPh>
    <rPh sb="5" eb="7">
      <t>カシダ</t>
    </rPh>
    <rPh sb="7" eb="8">
      <t>モノ</t>
    </rPh>
    <rPh sb="8" eb="9">
      <t>スウ</t>
    </rPh>
    <phoneticPr fontId="9"/>
  </si>
  <si>
    <t>847.1 人</t>
    <rPh sb="6" eb="7">
      <t>ニン</t>
    </rPh>
    <phoneticPr fontId="9"/>
  </si>
  <si>
    <t>766.1 人</t>
    <rPh sb="6" eb="7">
      <t>ニン</t>
    </rPh>
    <phoneticPr fontId="9"/>
  </si>
  <si>
    <t>貸出総数</t>
    <rPh sb="0" eb="2">
      <t>カシダ</t>
    </rPh>
    <rPh sb="2" eb="4">
      <t>ソウスウ</t>
    </rPh>
    <phoneticPr fontId="9"/>
  </si>
  <si>
    <t>956,241 冊(点)</t>
    <rPh sb="8" eb="9">
      <t>サツ</t>
    </rPh>
    <rPh sb="10" eb="11">
      <t>テン</t>
    </rPh>
    <phoneticPr fontId="9"/>
  </si>
  <si>
    <t>890,285 冊(点)</t>
    <rPh sb="8" eb="9">
      <t>サツ</t>
    </rPh>
    <rPh sb="10" eb="11">
      <t>テン</t>
    </rPh>
    <phoneticPr fontId="9"/>
  </si>
  <si>
    <t>利用者一人当たりの貸出数</t>
    <rPh sb="0" eb="3">
      <t>リヨウシャ</t>
    </rPh>
    <rPh sb="3" eb="5">
      <t>ヒトリ</t>
    </rPh>
    <rPh sb="5" eb="6">
      <t>ア</t>
    </rPh>
    <rPh sb="9" eb="11">
      <t>カシダ</t>
    </rPh>
    <rPh sb="11" eb="12">
      <t>スウ</t>
    </rPh>
    <phoneticPr fontId="9"/>
  </si>
  <si>
    <t>　4.34 冊(点)</t>
    <rPh sb="6" eb="7">
      <t>サツ</t>
    </rPh>
    <rPh sb="8" eb="9">
      <t>テン</t>
    </rPh>
    <phoneticPr fontId="9"/>
  </si>
  <si>
    <t>　4.37 冊(点)</t>
    <rPh sb="6" eb="7">
      <t>サツ</t>
    </rPh>
    <rPh sb="8" eb="9">
      <t>テン</t>
    </rPh>
    <phoneticPr fontId="9"/>
  </si>
  <si>
    <t>視聴覚機器利用者数</t>
    <rPh sb="0" eb="3">
      <t>シチョウカク</t>
    </rPh>
    <rPh sb="3" eb="5">
      <t>キキ</t>
    </rPh>
    <rPh sb="5" eb="8">
      <t>リヨウシャ</t>
    </rPh>
    <rPh sb="8" eb="9">
      <t>スウ</t>
    </rPh>
    <phoneticPr fontId="9"/>
  </si>
  <si>
    <t>869 人</t>
    <rPh sb="4" eb="5">
      <t>ニン</t>
    </rPh>
    <phoneticPr fontId="9"/>
  </si>
  <si>
    <t>394 人</t>
    <rPh sb="4" eb="5">
      <t>ニン</t>
    </rPh>
    <phoneticPr fontId="9"/>
  </si>
  <si>
    <t>受　入</t>
    <rPh sb="0" eb="1">
      <t>ウケ</t>
    </rPh>
    <rPh sb="2" eb="3">
      <t>イ</t>
    </rPh>
    <phoneticPr fontId="9"/>
  </si>
  <si>
    <t>年間資料購入総額（３年度決算額）</t>
    <rPh sb="0" eb="2">
      <t>ネンカン</t>
    </rPh>
    <rPh sb="2" eb="4">
      <t>シリョウ</t>
    </rPh>
    <rPh sb="4" eb="6">
      <t>コウニュウ</t>
    </rPh>
    <rPh sb="6" eb="8">
      <t>ソウガク</t>
    </rPh>
    <rPh sb="10" eb="12">
      <t>ネンド</t>
    </rPh>
    <rPh sb="12" eb="15">
      <t>ケッサンガク</t>
    </rPh>
    <phoneticPr fontId="9"/>
  </si>
  <si>
    <t>32,926 千円</t>
    <rPh sb="7" eb="8">
      <t>セン</t>
    </rPh>
    <rPh sb="8" eb="9">
      <t>エン</t>
    </rPh>
    <phoneticPr fontId="9"/>
  </si>
  <si>
    <t>36,105 千円</t>
    <rPh sb="7" eb="8">
      <t>セン</t>
    </rPh>
    <rPh sb="8" eb="9">
      <t>エン</t>
    </rPh>
    <phoneticPr fontId="9"/>
  </si>
  <si>
    <t>内訳　①図書資料</t>
    <rPh sb="0" eb="2">
      <t>ウチワケ</t>
    </rPh>
    <rPh sb="4" eb="6">
      <t>トショ</t>
    </rPh>
    <rPh sb="6" eb="8">
      <t>シリョウ</t>
    </rPh>
    <phoneticPr fontId="9"/>
  </si>
  <si>
    <t>26,882 千円</t>
    <rPh sb="7" eb="8">
      <t>セン</t>
    </rPh>
    <rPh sb="8" eb="9">
      <t>エン</t>
    </rPh>
    <phoneticPr fontId="9"/>
  </si>
  <si>
    <t>29,638 千円</t>
    <rPh sb="7" eb="8">
      <t>セン</t>
    </rPh>
    <rPh sb="8" eb="9">
      <t>エン</t>
    </rPh>
    <phoneticPr fontId="9"/>
  </si>
  <si>
    <t>　　　②視聴覚資料</t>
    <rPh sb="4" eb="7">
      <t>シチョウカク</t>
    </rPh>
    <rPh sb="7" eb="9">
      <t>シリョウ</t>
    </rPh>
    <phoneticPr fontId="9"/>
  </si>
  <si>
    <t>2,854 千円</t>
    <rPh sb="6" eb="7">
      <t>セン</t>
    </rPh>
    <rPh sb="7" eb="8">
      <t>エン</t>
    </rPh>
    <phoneticPr fontId="9"/>
  </si>
  <si>
    <t>3,362 千円</t>
    <rPh sb="6" eb="7">
      <t>セン</t>
    </rPh>
    <rPh sb="7" eb="8">
      <t>エン</t>
    </rPh>
    <phoneticPr fontId="9"/>
  </si>
  <si>
    <t>　　　③雑誌</t>
    <rPh sb="4" eb="6">
      <t>ザッシ</t>
    </rPh>
    <phoneticPr fontId="9"/>
  </si>
  <si>
    <t>2,232 千円</t>
    <rPh sb="6" eb="7">
      <t>セン</t>
    </rPh>
    <rPh sb="7" eb="8">
      <t>エン</t>
    </rPh>
    <phoneticPr fontId="9"/>
  </si>
  <si>
    <t>2,166 千円</t>
    <rPh sb="6" eb="7">
      <t>セン</t>
    </rPh>
    <rPh sb="7" eb="8">
      <t>エン</t>
    </rPh>
    <phoneticPr fontId="9"/>
  </si>
  <si>
    <t>　　　④新聞</t>
    <rPh sb="4" eb="6">
      <t>シンブン</t>
    </rPh>
    <phoneticPr fontId="9"/>
  </si>
  <si>
    <t>958 千円</t>
    <rPh sb="4" eb="5">
      <t>セン</t>
    </rPh>
    <rPh sb="5" eb="6">
      <t>エン</t>
    </rPh>
    <phoneticPr fontId="9"/>
  </si>
  <si>
    <t>939 千円</t>
    <rPh sb="4" eb="5">
      <t>セン</t>
    </rPh>
    <rPh sb="5" eb="6">
      <t>エン</t>
    </rPh>
    <phoneticPr fontId="9"/>
  </si>
  <si>
    <t>受入資料総数（雑誌を除く）</t>
    <rPh sb="0" eb="2">
      <t>ウケイレ</t>
    </rPh>
    <rPh sb="2" eb="4">
      <t>シリョウ</t>
    </rPh>
    <rPh sb="4" eb="6">
      <t>ソウスウ</t>
    </rPh>
    <rPh sb="7" eb="9">
      <t>ザッシ</t>
    </rPh>
    <rPh sb="10" eb="11">
      <t>ノゾ</t>
    </rPh>
    <phoneticPr fontId="9"/>
  </si>
  <si>
    <t>15,877 冊(点)</t>
    <rPh sb="7" eb="8">
      <t>サツ</t>
    </rPh>
    <rPh sb="9" eb="10">
      <t>テン</t>
    </rPh>
    <phoneticPr fontId="9"/>
  </si>
  <si>
    <t>17,616 冊(点)</t>
    <rPh sb="7" eb="8">
      <t>サツ</t>
    </rPh>
    <rPh sb="9" eb="10">
      <t>テン</t>
    </rPh>
    <phoneticPr fontId="9"/>
  </si>
  <si>
    <t>内訳　①購入図書</t>
    <rPh sb="0" eb="2">
      <t>ウチワケ</t>
    </rPh>
    <rPh sb="4" eb="6">
      <t>コウニュウ</t>
    </rPh>
    <rPh sb="6" eb="8">
      <t>トショ</t>
    </rPh>
    <phoneticPr fontId="9"/>
  </si>
  <si>
    <t>14,837 冊</t>
    <rPh sb="7" eb="8">
      <t>サツ</t>
    </rPh>
    <phoneticPr fontId="9"/>
  </si>
  <si>
    <t>16,500 冊</t>
    <rPh sb="7" eb="8">
      <t>サツ</t>
    </rPh>
    <phoneticPr fontId="9"/>
  </si>
  <si>
    <t>　　   ②購入視聴覚</t>
    <rPh sb="6" eb="8">
      <t>コウニュウ</t>
    </rPh>
    <rPh sb="8" eb="11">
      <t>シチョウカク</t>
    </rPh>
    <phoneticPr fontId="9"/>
  </si>
  <si>
    <t>372 点</t>
    <rPh sb="4" eb="5">
      <t>テン</t>
    </rPh>
    <phoneticPr fontId="9"/>
  </si>
  <si>
    <t>449 点</t>
    <rPh sb="4" eb="5">
      <t>テン</t>
    </rPh>
    <phoneticPr fontId="9"/>
  </si>
  <si>
    <t>　　　③寄贈他</t>
    <rPh sb="4" eb="6">
      <t>キゾウ</t>
    </rPh>
    <rPh sb="6" eb="7">
      <t>ホカ</t>
    </rPh>
    <phoneticPr fontId="9"/>
  </si>
  <si>
    <t>668 冊(点)</t>
    <rPh sb="4" eb="5">
      <t>サツ</t>
    </rPh>
    <rPh sb="6" eb="7">
      <t>テン</t>
    </rPh>
    <phoneticPr fontId="9"/>
  </si>
  <si>
    <t>667 冊(点)</t>
    <rPh sb="4" eb="5">
      <t>サツ</t>
    </rPh>
    <rPh sb="6" eb="7">
      <t>テン</t>
    </rPh>
    <phoneticPr fontId="9"/>
  </si>
  <si>
    <t>除　籍</t>
    <rPh sb="0" eb="1">
      <t>ジョ</t>
    </rPh>
    <rPh sb="2" eb="3">
      <t>セキ</t>
    </rPh>
    <phoneticPr fontId="9"/>
  </si>
  <si>
    <t>年間除籍資料数(雑誌を除いた除籍数）</t>
    <rPh sb="0" eb="2">
      <t>ネンカン</t>
    </rPh>
    <rPh sb="2" eb="4">
      <t>ジョセキ</t>
    </rPh>
    <rPh sb="4" eb="6">
      <t>シリョウ</t>
    </rPh>
    <rPh sb="6" eb="7">
      <t>スウ</t>
    </rPh>
    <rPh sb="8" eb="10">
      <t>ザッシ</t>
    </rPh>
    <rPh sb="11" eb="12">
      <t>ジョ</t>
    </rPh>
    <rPh sb="14" eb="16">
      <t>ジョセキ</t>
    </rPh>
    <rPh sb="16" eb="17">
      <t>スウ</t>
    </rPh>
    <phoneticPr fontId="9"/>
  </si>
  <si>
    <t>15,545(12,829) 点</t>
    <rPh sb="15" eb="16">
      <t>テン</t>
    </rPh>
    <phoneticPr fontId="9"/>
  </si>
  <si>
    <t>20,393(17,691) 点</t>
    <rPh sb="15" eb="16">
      <t>テン</t>
    </rPh>
    <phoneticPr fontId="9"/>
  </si>
  <si>
    <t>注釈</t>
    <rPh sb="0" eb="2">
      <t>チュウシャク</t>
    </rPh>
    <phoneticPr fontId="9"/>
  </si>
  <si>
    <t>１．蔵書とは，図書資料、視聴覚資料（CD・DVD等）、雑誌及び新聞などを指す。</t>
    <rPh sb="2" eb="4">
      <t>ゾウショ</t>
    </rPh>
    <rPh sb="7" eb="9">
      <t>トショ</t>
    </rPh>
    <rPh sb="9" eb="11">
      <t>シリョウ</t>
    </rPh>
    <rPh sb="12" eb="15">
      <t>シチョウカク</t>
    </rPh>
    <rPh sb="15" eb="17">
      <t>シリョウ</t>
    </rPh>
    <rPh sb="24" eb="25">
      <t>ナド</t>
    </rPh>
    <rPh sb="27" eb="29">
      <t>ザッシ</t>
    </rPh>
    <rPh sb="29" eb="30">
      <t>オヨ</t>
    </rPh>
    <rPh sb="31" eb="33">
      <t>シンブン</t>
    </rPh>
    <rPh sb="36" eb="37">
      <t>サ</t>
    </rPh>
    <phoneticPr fontId="9"/>
  </si>
  <si>
    <t>２．貸出者数及び貸出資料総数には、自動車図書館の利用者も含む。</t>
    <rPh sb="2" eb="4">
      <t>カシダ</t>
    </rPh>
    <rPh sb="4" eb="5">
      <t>モノ</t>
    </rPh>
    <rPh sb="5" eb="6">
      <t>スウ</t>
    </rPh>
    <rPh sb="6" eb="7">
      <t>オヨ</t>
    </rPh>
    <rPh sb="8" eb="10">
      <t>カシダ</t>
    </rPh>
    <rPh sb="10" eb="12">
      <t>シリョウ</t>
    </rPh>
    <rPh sb="12" eb="13">
      <t>ソウ</t>
    </rPh>
    <rPh sb="13" eb="14">
      <t>スウ</t>
    </rPh>
    <rPh sb="17" eb="20">
      <t>ジドウシャ</t>
    </rPh>
    <rPh sb="20" eb="23">
      <t>ト</t>
    </rPh>
    <rPh sb="24" eb="27">
      <t>リヨウシャ</t>
    </rPh>
    <rPh sb="28" eb="29">
      <t>フク</t>
    </rPh>
    <phoneticPr fontId="9"/>
  </si>
  <si>
    <t>３．４各交流センター図書室のデータは含まない。</t>
    <rPh sb="3" eb="4">
      <t>カク</t>
    </rPh>
    <rPh sb="4" eb="6">
      <t>コウリュウ</t>
    </rPh>
    <rPh sb="10" eb="13">
      <t>トショシツ</t>
    </rPh>
    <rPh sb="18" eb="19">
      <t>フク</t>
    </rPh>
    <phoneticPr fontId="9"/>
  </si>
  <si>
    <t>予算
（千円）</t>
    <rPh sb="0" eb="2">
      <t>ヨサン</t>
    </rPh>
    <rPh sb="4" eb="6">
      <t>センエン</t>
    </rPh>
    <phoneticPr fontId="4"/>
  </si>
  <si>
    <t>常住人口（各年4.1現在）</t>
    <rPh sb="0" eb="2">
      <t>ジョウジュウ</t>
    </rPh>
    <rPh sb="2" eb="4">
      <t>ジンコウ</t>
    </rPh>
    <rPh sb="5" eb="7">
      <t>カクネン</t>
    </rPh>
    <rPh sb="10" eb="12">
      <t>ゲンザイ</t>
    </rPh>
    <phoneticPr fontId="9"/>
  </si>
  <si>
    <t>Ｗｅｂ</t>
    <phoneticPr fontId="4"/>
  </si>
  <si>
    <t>県外</t>
    <rPh sb="0" eb="2">
      <t>ケンガイ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</si>
</sst>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#,##0_ "/>
    <numFmt numFmtId="178" formatCode="#,##0.00_ "/>
    <numFmt numFmtId="179" formatCode="#,##0.0_);[Red]\(#,##0.0\)"/>
    <numFmt numFmtId="180" formatCode="#,##0.0_ "/>
    <numFmt numFmtId="181" formatCode="\(0.00%\);\(\-0.00%\)"/>
  </numFmts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4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0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1">
    <xf numFmtId="0" fontId="0" fillId="0" borderId="0"/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4" fillId="0" borderId="29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226">
    <xf numFmtId="0" fontId="0" fillId="0" borderId="0" xfId="0"/>
    <xf numFmtId="0" fontId="7" fillId="0" borderId="0" xfId="3" applyFont="1" applyFill="1">
      <alignment vertical="center"/>
    </xf>
    <xf numFmtId="0" fontId="10" fillId="0" borderId="0" xfId="3" applyFont="1" applyFill="1" applyAlignment="1">
      <alignment horizontal="right" vertical="center"/>
    </xf>
    <xf numFmtId="0" fontId="7" fillId="0" borderId="0" xfId="3" applyFont="1" applyFill="1" applyAlignment="1">
      <alignment horizontal="left" vertical="center"/>
    </xf>
    <xf numFmtId="0" fontId="7" fillId="0" borderId="0" xfId="3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16" fillId="0" borderId="0" xfId="3" applyFont="1" applyFill="1" applyBorder="1" applyAlignment="1">
      <alignment horizontal="left" vertical="center"/>
    </xf>
    <xf numFmtId="0" fontId="10" fillId="4" borderId="4" xfId="3" applyFont="1" applyFill="1" applyBorder="1" applyAlignment="1">
      <alignment horizontal="center" vertical="center"/>
    </xf>
    <xf numFmtId="0" fontId="10" fillId="4" borderId="1" xfId="3" applyFont="1" applyFill="1" applyBorder="1" applyAlignment="1">
      <alignment horizontal="center" vertical="center"/>
    </xf>
    <xf numFmtId="0" fontId="10" fillId="4" borderId="5" xfId="3" applyFont="1" applyFill="1" applyBorder="1" applyAlignment="1">
      <alignment horizontal="center" vertical="center"/>
    </xf>
    <xf numFmtId="0" fontId="10" fillId="0" borderId="0" xfId="3" applyFont="1" applyFill="1">
      <alignment vertical="center"/>
    </xf>
    <xf numFmtId="0" fontId="10" fillId="0" borderId="0" xfId="3" applyFont="1" applyFill="1" applyAlignment="1">
      <alignment horizontal="left" vertical="center"/>
    </xf>
    <xf numFmtId="0" fontId="10" fillId="0" borderId="0" xfId="3" applyFont="1" applyFill="1" applyBorder="1">
      <alignment vertical="center"/>
    </xf>
    <xf numFmtId="176" fontId="5" fillId="0" borderId="0" xfId="0" applyNumberFormat="1" applyFont="1" applyFill="1" applyAlignment="1">
      <alignment vertical="center"/>
    </xf>
    <xf numFmtId="176" fontId="6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176" fontId="5" fillId="0" borderId="0" xfId="0" applyNumberFormat="1" applyFont="1" applyFill="1" applyBorder="1" applyAlignment="1">
      <alignment vertical="center" shrinkToFit="1"/>
    </xf>
    <xf numFmtId="176" fontId="5" fillId="0" borderId="0" xfId="0" applyNumberFormat="1" applyFont="1" applyFill="1" applyAlignment="1">
      <alignment vertical="center" shrinkToFit="1"/>
    </xf>
    <xf numFmtId="176" fontId="5" fillId="0" borderId="7" xfId="0" applyNumberFormat="1" applyFont="1" applyFill="1" applyBorder="1" applyAlignment="1">
      <alignment vertical="center" shrinkToFit="1"/>
    </xf>
    <xf numFmtId="176" fontId="5" fillId="0" borderId="3" xfId="0" applyNumberFormat="1" applyFont="1" applyFill="1" applyBorder="1" applyAlignment="1">
      <alignment vertical="center" shrinkToFit="1"/>
    </xf>
    <xf numFmtId="176" fontId="5" fillId="0" borderId="1" xfId="0" applyNumberFormat="1" applyFont="1" applyFill="1" applyBorder="1" applyAlignment="1">
      <alignment vertical="center" shrinkToFit="1"/>
    </xf>
    <xf numFmtId="176" fontId="5" fillId="0" borderId="10" xfId="0" applyNumberFormat="1" applyFont="1" applyFill="1" applyBorder="1" applyAlignment="1">
      <alignment vertical="center" shrinkToFit="1"/>
    </xf>
    <xf numFmtId="176" fontId="5" fillId="0" borderId="11" xfId="0" applyNumberFormat="1" applyFont="1" applyFill="1" applyBorder="1" applyAlignment="1">
      <alignment vertical="center" shrinkToFit="1"/>
    </xf>
    <xf numFmtId="176" fontId="5" fillId="0" borderId="9" xfId="0" applyNumberFormat="1" applyFont="1" applyFill="1" applyBorder="1" applyAlignment="1">
      <alignment vertical="center" shrinkToFit="1"/>
    </xf>
    <xf numFmtId="176" fontId="5" fillId="0" borderId="5" xfId="0" applyNumberFormat="1" applyFont="1" applyFill="1" applyBorder="1" applyAlignment="1">
      <alignment vertical="center" shrinkToFit="1"/>
    </xf>
    <xf numFmtId="176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right" vertical="center" shrinkToFit="1"/>
    </xf>
    <xf numFmtId="176" fontId="5" fillId="0" borderId="16" xfId="0" applyNumberFormat="1" applyFont="1" applyFill="1" applyBorder="1" applyAlignment="1">
      <alignment vertical="center" shrinkToFit="1"/>
    </xf>
    <xf numFmtId="176" fontId="5" fillId="0" borderId="2" xfId="0" applyNumberFormat="1" applyFont="1" applyFill="1" applyBorder="1" applyAlignment="1">
      <alignment vertical="center" shrinkToFit="1"/>
    </xf>
    <xf numFmtId="176" fontId="5" fillId="0" borderId="14" xfId="0" applyNumberFormat="1" applyFont="1" applyFill="1" applyBorder="1" applyAlignment="1">
      <alignment vertical="center" shrinkToFit="1"/>
    </xf>
    <xf numFmtId="176" fontId="5" fillId="0" borderId="22" xfId="0" applyNumberFormat="1" applyFont="1" applyFill="1" applyBorder="1" applyAlignment="1">
      <alignment vertical="center" shrinkToFit="1"/>
    </xf>
    <xf numFmtId="176" fontId="5" fillId="0" borderId="23" xfId="0" applyNumberFormat="1" applyFont="1" applyFill="1" applyBorder="1" applyAlignment="1">
      <alignment vertical="center" shrinkToFit="1"/>
    </xf>
    <xf numFmtId="176" fontId="5" fillId="0" borderId="0" xfId="0" applyNumberFormat="1" applyFont="1" applyFill="1" applyAlignment="1">
      <alignment horizontal="center" vertical="center" shrinkToFit="1"/>
    </xf>
    <xf numFmtId="176" fontId="5" fillId="2" borderId="0" xfId="0" applyNumberFormat="1" applyFont="1" applyFill="1" applyAlignment="1">
      <alignment horizontal="center" vertical="center" shrinkToFit="1"/>
    </xf>
    <xf numFmtId="176" fontId="5" fillId="0" borderId="30" xfId="0" applyNumberFormat="1" applyFont="1" applyFill="1" applyBorder="1" applyAlignment="1">
      <alignment vertical="center" shrinkToFit="1"/>
    </xf>
    <xf numFmtId="179" fontId="5" fillId="0" borderId="1" xfId="0" applyNumberFormat="1" applyFont="1" applyFill="1" applyBorder="1" applyAlignment="1">
      <alignment vertical="center" shrinkToFit="1"/>
    </xf>
    <xf numFmtId="176" fontId="6" fillId="4" borderId="1" xfId="0" applyNumberFormat="1" applyFont="1" applyFill="1" applyBorder="1" applyAlignment="1">
      <alignment horizontal="center" vertical="center" wrapText="1"/>
    </xf>
    <xf numFmtId="176" fontId="6" fillId="4" borderId="8" xfId="0" applyNumberFormat="1" applyFont="1" applyFill="1" applyBorder="1" applyAlignment="1">
      <alignment horizontal="center" vertical="center" wrapText="1"/>
    </xf>
    <xf numFmtId="176" fontId="6" fillId="4" borderId="4" xfId="0" applyNumberFormat="1" applyFont="1" applyFill="1" applyBorder="1" applyAlignment="1">
      <alignment horizontal="center" vertical="center" wrapText="1"/>
    </xf>
    <xf numFmtId="176" fontId="5" fillId="4" borderId="12" xfId="0" applyNumberFormat="1" applyFont="1" applyFill="1" applyBorder="1" applyAlignment="1">
      <alignment horizontal="center" vertical="center" shrinkToFit="1"/>
    </xf>
    <xf numFmtId="176" fontId="5" fillId="4" borderId="2" xfId="0" applyNumberFormat="1" applyFont="1" applyFill="1" applyBorder="1" applyAlignment="1">
      <alignment horizontal="center" vertical="center" shrinkToFit="1"/>
    </xf>
    <xf numFmtId="176" fontId="5" fillId="4" borderId="13" xfId="0" applyNumberFormat="1" applyFont="1" applyFill="1" applyBorder="1" applyAlignment="1">
      <alignment horizontal="center" vertical="center" shrinkToFit="1"/>
    </xf>
    <xf numFmtId="176" fontId="5" fillId="4" borderId="1" xfId="0" applyNumberFormat="1" applyFont="1" applyFill="1" applyBorder="1" applyAlignment="1">
      <alignment horizontal="center" vertical="center" shrinkToFit="1"/>
    </xf>
    <xf numFmtId="176" fontId="5" fillId="4" borderId="8" xfId="0" applyNumberFormat="1" applyFont="1" applyFill="1" applyBorder="1" applyAlignment="1">
      <alignment horizontal="center" vertical="center" shrinkToFit="1"/>
    </xf>
    <xf numFmtId="176" fontId="5" fillId="4" borderId="4" xfId="0" applyNumberFormat="1" applyFont="1" applyFill="1" applyBorder="1" applyAlignment="1">
      <alignment horizontal="center" vertical="center" shrinkToFit="1"/>
    </xf>
    <xf numFmtId="176" fontId="5" fillId="4" borderId="25" xfId="0" applyNumberFormat="1" applyFont="1" applyFill="1" applyBorder="1" applyAlignment="1">
      <alignment horizontal="center" vertical="center" shrinkToFit="1"/>
    </xf>
    <xf numFmtId="176" fontId="5" fillId="4" borderId="12" xfId="0" applyNumberFormat="1" applyFont="1" applyFill="1" applyBorder="1" applyAlignment="1">
      <alignment vertical="center" shrinkToFit="1"/>
    </xf>
    <xf numFmtId="176" fontId="5" fillId="4" borderId="2" xfId="0" applyNumberFormat="1" applyFont="1" applyFill="1" applyBorder="1" applyAlignment="1">
      <alignment vertical="center" shrinkToFit="1"/>
    </xf>
    <xf numFmtId="176" fontId="5" fillId="4" borderId="13" xfId="0" applyNumberFormat="1" applyFont="1" applyFill="1" applyBorder="1" applyAlignment="1">
      <alignment vertical="center" shrinkToFit="1"/>
    </xf>
    <xf numFmtId="176" fontId="5" fillId="4" borderId="12" xfId="0" applyNumberFormat="1" applyFont="1" applyFill="1" applyBorder="1" applyAlignment="1">
      <alignment horizontal="right" vertical="center" shrinkToFit="1"/>
    </xf>
    <xf numFmtId="179" fontId="5" fillId="0" borderId="5" xfId="0" applyNumberFormat="1" applyFont="1" applyFill="1" applyBorder="1" applyAlignment="1">
      <alignment vertical="center" shrinkToFit="1"/>
    </xf>
    <xf numFmtId="179" fontId="5" fillId="0" borderId="9" xfId="0" applyNumberFormat="1" applyFont="1" applyFill="1" applyBorder="1" applyAlignment="1">
      <alignment vertical="center" shrinkToFit="1"/>
    </xf>
    <xf numFmtId="179" fontId="5" fillId="0" borderId="14" xfId="0" applyNumberFormat="1" applyFont="1" applyFill="1" applyBorder="1" applyAlignment="1">
      <alignment vertical="center" shrinkToFit="1"/>
    </xf>
    <xf numFmtId="176" fontId="5" fillId="4" borderId="3" xfId="0" applyNumberFormat="1" applyFont="1" applyFill="1" applyBorder="1" applyAlignment="1">
      <alignment horizontal="center" vertical="center" shrinkToFit="1"/>
    </xf>
    <xf numFmtId="177" fontId="7" fillId="4" borderId="1" xfId="0" applyNumberFormat="1" applyFont="1" applyFill="1" applyBorder="1" applyAlignment="1">
      <alignment horizontal="center" vertical="center" shrinkToFit="1"/>
    </xf>
    <xf numFmtId="176" fontId="5" fillId="4" borderId="5" xfId="0" applyNumberFormat="1" applyFont="1" applyFill="1" applyBorder="1" applyAlignment="1">
      <alignment vertical="center" shrinkToFit="1"/>
    </xf>
    <xf numFmtId="176" fontId="5" fillId="4" borderId="9" xfId="0" applyNumberFormat="1" applyFont="1" applyFill="1" applyBorder="1" applyAlignment="1">
      <alignment vertical="center" shrinkToFit="1"/>
    </xf>
    <xf numFmtId="176" fontId="5" fillId="4" borderId="14" xfId="0" applyNumberFormat="1" applyFont="1" applyFill="1" applyBorder="1" applyAlignment="1">
      <alignment horizontal="right" vertical="center" shrinkToFit="1"/>
    </xf>
    <xf numFmtId="176" fontId="5" fillId="4" borderId="1" xfId="0" applyNumberFormat="1" applyFont="1" applyFill="1" applyBorder="1" applyAlignment="1">
      <alignment vertical="center" shrinkToFit="1"/>
    </xf>
    <xf numFmtId="176" fontId="5" fillId="4" borderId="5" xfId="0" applyNumberFormat="1" applyFont="1" applyFill="1" applyBorder="1" applyAlignment="1">
      <alignment horizontal="right" vertical="center" shrinkToFit="1"/>
    </xf>
    <xf numFmtId="176" fontId="5" fillId="4" borderId="9" xfId="0" applyNumberFormat="1" applyFont="1" applyFill="1" applyBorder="1" applyAlignment="1">
      <alignment horizontal="right" vertical="center" shrinkToFit="1"/>
    </xf>
    <xf numFmtId="179" fontId="5" fillId="0" borderId="16" xfId="0" applyNumberFormat="1" applyFont="1" applyFill="1" applyBorder="1" applyAlignment="1">
      <alignment vertical="center" shrinkToFit="1"/>
    </xf>
    <xf numFmtId="177" fontId="7" fillId="4" borderId="1" xfId="0" applyNumberFormat="1" applyFont="1" applyFill="1" applyBorder="1" applyAlignment="1">
      <alignment vertical="center" shrinkToFit="1"/>
    </xf>
    <xf numFmtId="176" fontId="5" fillId="4" borderId="17" xfId="0" applyNumberFormat="1" applyFont="1" applyFill="1" applyBorder="1" applyAlignment="1">
      <alignment horizontal="right" vertical="center" shrinkToFit="1"/>
    </xf>
    <xf numFmtId="176" fontId="5" fillId="4" borderId="15" xfId="0" applyNumberFormat="1" applyFont="1" applyFill="1" applyBorder="1" applyAlignment="1">
      <alignment horizontal="right" vertical="center" shrinkToFit="1"/>
    </xf>
    <xf numFmtId="176" fontId="5" fillId="4" borderId="13" xfId="0" applyNumberFormat="1" applyFont="1" applyFill="1" applyBorder="1" applyAlignment="1">
      <alignment horizontal="right" vertical="center" shrinkToFit="1"/>
    </xf>
    <xf numFmtId="176" fontId="5" fillId="0" borderId="26" xfId="0" applyNumberFormat="1" applyFont="1" applyFill="1" applyBorder="1" applyAlignment="1">
      <alignment vertical="center" shrinkToFit="1"/>
    </xf>
    <xf numFmtId="177" fontId="5" fillId="0" borderId="0" xfId="0" applyNumberFormat="1" applyFont="1" applyFill="1" applyAlignment="1">
      <alignment vertical="center" shrinkToFit="1"/>
    </xf>
    <xf numFmtId="177" fontId="5" fillId="0" borderId="0" xfId="0" applyNumberFormat="1" applyFont="1" applyFill="1" applyAlignment="1">
      <alignment vertical="center"/>
    </xf>
    <xf numFmtId="180" fontId="5" fillId="0" borderId="0" xfId="0" applyNumberFormat="1" applyFont="1" applyFill="1" applyAlignment="1">
      <alignment vertical="center"/>
    </xf>
    <xf numFmtId="177" fontId="5" fillId="0" borderId="0" xfId="0" applyNumberFormat="1" applyFont="1" applyFill="1" applyAlignment="1">
      <alignment horizontal="center" vertical="center"/>
    </xf>
    <xf numFmtId="180" fontId="5" fillId="0" borderId="0" xfId="0" applyNumberFormat="1" applyFont="1" applyFill="1" applyAlignment="1">
      <alignment horizontal="center" vertical="center"/>
    </xf>
    <xf numFmtId="177" fontId="5" fillId="0" borderId="7" xfId="0" applyNumberFormat="1" applyFont="1" applyFill="1" applyBorder="1" applyAlignment="1">
      <alignment vertical="center"/>
    </xf>
    <xf numFmtId="178" fontId="5" fillId="0" borderId="0" xfId="0" applyNumberFormat="1" applyFont="1" applyFill="1" applyAlignment="1">
      <alignment vertical="center"/>
    </xf>
    <xf numFmtId="177" fontId="5" fillId="4" borderId="2" xfId="0" applyNumberFormat="1" applyFont="1" applyFill="1" applyBorder="1" applyAlignment="1">
      <alignment horizontal="distributed" vertical="center" shrinkToFit="1"/>
    </xf>
    <xf numFmtId="177" fontId="5" fillId="0" borderId="1" xfId="0" applyNumberFormat="1" applyFont="1" applyFill="1" applyBorder="1" applyAlignment="1">
      <alignment vertical="center"/>
    </xf>
    <xf numFmtId="177" fontId="5" fillId="0" borderId="3" xfId="0" applyNumberFormat="1" applyFont="1" applyFill="1" applyBorder="1" applyAlignment="1">
      <alignment vertical="center"/>
    </xf>
    <xf numFmtId="177" fontId="5" fillId="4" borderId="2" xfId="0" applyNumberFormat="1" applyFont="1" applyFill="1" applyBorder="1" applyAlignment="1">
      <alignment vertical="center" shrinkToFit="1"/>
    </xf>
    <xf numFmtId="177" fontId="5" fillId="4" borderId="13" xfId="0" applyNumberFormat="1" applyFont="1" applyFill="1" applyBorder="1" applyAlignment="1">
      <alignment horizontal="distributed" vertical="center" shrinkToFit="1"/>
    </xf>
    <xf numFmtId="177" fontId="5" fillId="0" borderId="9" xfId="0" applyNumberFormat="1" applyFont="1" applyFill="1" applyBorder="1" applyAlignment="1">
      <alignment vertical="center"/>
    </xf>
    <xf numFmtId="177" fontId="5" fillId="0" borderId="10" xfId="0" applyNumberFormat="1" applyFont="1" applyFill="1" applyBorder="1" applyAlignment="1">
      <alignment vertical="center"/>
    </xf>
    <xf numFmtId="177" fontId="5" fillId="4" borderId="12" xfId="0" applyNumberFormat="1" applyFont="1" applyFill="1" applyBorder="1" applyAlignment="1">
      <alignment horizontal="distributed" vertical="center" shrinkToFit="1"/>
    </xf>
    <xf numFmtId="177" fontId="5" fillId="0" borderId="5" xfId="0" applyNumberFormat="1" applyFont="1" applyFill="1" applyBorder="1" applyAlignment="1">
      <alignment vertical="center"/>
    </xf>
    <xf numFmtId="180" fontId="5" fillId="0" borderId="1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Alignment="1">
      <alignment horizontal="center" vertical="center" shrinkToFit="1"/>
    </xf>
    <xf numFmtId="180" fontId="5" fillId="0" borderId="0" xfId="0" applyNumberFormat="1" applyFont="1" applyFill="1" applyAlignment="1">
      <alignment horizontal="center" vertical="center" shrinkToFit="1"/>
    </xf>
    <xf numFmtId="177" fontId="5" fillId="0" borderId="0" xfId="0" applyNumberFormat="1" applyFont="1" applyFill="1" applyBorder="1" applyAlignment="1">
      <alignment horizontal="center" vertical="center" shrinkToFit="1"/>
    </xf>
    <xf numFmtId="180" fontId="5" fillId="0" borderId="0" xfId="0" applyNumberFormat="1" applyFont="1" applyFill="1" applyBorder="1" applyAlignment="1">
      <alignment vertical="center"/>
    </xf>
    <xf numFmtId="177" fontId="5" fillId="0" borderId="3" xfId="0" applyNumberFormat="1" applyFont="1" applyFill="1" applyBorder="1" applyAlignment="1" applyProtection="1">
      <alignment vertical="center"/>
      <protection locked="0"/>
    </xf>
    <xf numFmtId="177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vertical="center"/>
    </xf>
    <xf numFmtId="176" fontId="17" fillId="0" borderId="0" xfId="0" applyNumberFormat="1" applyFont="1" applyFill="1" applyAlignment="1">
      <alignment horizontal="left" vertical="center"/>
    </xf>
    <xf numFmtId="176" fontId="17" fillId="0" borderId="0" xfId="0" applyNumberFormat="1" applyFont="1" applyFill="1" applyAlignment="1">
      <alignment vertical="center"/>
    </xf>
    <xf numFmtId="176" fontId="17" fillId="0" borderId="0" xfId="0" applyNumberFormat="1" applyFont="1" applyFill="1" applyBorder="1" applyAlignment="1">
      <alignment horizontal="left" vertical="center"/>
    </xf>
    <xf numFmtId="177" fontId="13" fillId="0" borderId="0" xfId="0" applyNumberFormat="1" applyFont="1" applyFill="1" applyAlignment="1">
      <alignment vertical="center" shrinkToFit="1"/>
    </xf>
    <xf numFmtId="177" fontId="17" fillId="0" borderId="0" xfId="0" applyNumberFormat="1" applyFont="1" applyFill="1" applyAlignment="1">
      <alignment vertical="center"/>
    </xf>
    <xf numFmtId="177" fontId="17" fillId="0" borderId="0" xfId="0" applyNumberFormat="1" applyFont="1" applyFill="1" applyBorder="1" applyAlignment="1">
      <alignment horizontal="left" vertical="center"/>
    </xf>
    <xf numFmtId="177" fontId="13" fillId="0" borderId="0" xfId="0" applyNumberFormat="1" applyFont="1" applyFill="1" applyBorder="1" applyAlignment="1">
      <alignment vertical="center"/>
    </xf>
    <xf numFmtId="180" fontId="13" fillId="0" borderId="0" xfId="0" applyNumberFormat="1" applyFont="1" applyFill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4" xfId="1" applyFont="1" applyBorder="1" applyAlignment="1">
      <alignment vertical="center"/>
    </xf>
    <xf numFmtId="181" fontId="5" fillId="0" borderId="5" xfId="2" applyNumberFormat="1" applyFont="1" applyBorder="1" applyAlignment="1">
      <alignment vertical="center"/>
    </xf>
    <xf numFmtId="181" fontId="5" fillId="0" borderId="5" xfId="1" applyNumberFormat="1" applyFont="1" applyBorder="1" applyAlignment="1">
      <alignment vertical="center"/>
    </xf>
    <xf numFmtId="38" fontId="5" fillId="0" borderId="4" xfId="1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38" fontId="5" fillId="0" borderId="1" xfId="1" applyNumberFormat="1" applyFont="1" applyBorder="1" applyAlignment="1">
      <alignment vertical="center"/>
    </xf>
    <xf numFmtId="38" fontId="5" fillId="0" borderId="4" xfId="1" applyFont="1" applyBorder="1" applyAlignment="1">
      <alignment horizontal="right" vertical="center"/>
    </xf>
    <xf numFmtId="0" fontId="10" fillId="0" borderId="1" xfId="3" applyFont="1" applyFill="1" applyBorder="1" applyAlignment="1">
      <alignment horizontal="right" vertical="center"/>
    </xf>
    <xf numFmtId="0" fontId="10" fillId="0" borderId="4" xfId="3" applyFont="1" applyFill="1" applyBorder="1" applyAlignment="1">
      <alignment horizontal="right" vertical="center"/>
    </xf>
    <xf numFmtId="0" fontId="10" fillId="0" borderId="5" xfId="3" applyFont="1" applyFill="1" applyBorder="1" applyAlignment="1">
      <alignment horizontal="right" vertical="center"/>
    </xf>
    <xf numFmtId="0" fontId="10" fillId="4" borderId="2" xfId="3" applyFont="1" applyFill="1" applyBorder="1">
      <alignment vertical="center"/>
    </xf>
    <xf numFmtId="0" fontId="10" fillId="4" borderId="25" xfId="3" applyFont="1" applyFill="1" applyBorder="1">
      <alignment vertical="center"/>
    </xf>
    <xf numFmtId="0" fontId="10" fillId="4" borderId="12" xfId="3" applyFont="1" applyFill="1" applyBorder="1">
      <alignment vertical="center"/>
    </xf>
    <xf numFmtId="180" fontId="5" fillId="0" borderId="5" xfId="0" applyNumberFormat="1" applyFont="1" applyFill="1" applyBorder="1" applyAlignment="1">
      <alignment vertical="center"/>
    </xf>
    <xf numFmtId="180" fontId="5" fillId="0" borderId="9" xfId="0" applyNumberFormat="1" applyFont="1" applyFill="1" applyBorder="1" applyAlignment="1">
      <alignment vertical="center"/>
    </xf>
    <xf numFmtId="177" fontId="5" fillId="0" borderId="30" xfId="0" applyNumberFormat="1" applyFont="1" applyFill="1" applyBorder="1" applyAlignment="1">
      <alignment vertical="center"/>
    </xf>
    <xf numFmtId="177" fontId="5" fillId="4" borderId="1" xfId="0" applyNumberFormat="1" applyFont="1" applyFill="1" applyBorder="1" applyAlignment="1">
      <alignment horizontal="center" vertical="center"/>
    </xf>
    <xf numFmtId="177" fontId="5" fillId="4" borderId="3" xfId="0" applyNumberFormat="1" applyFont="1" applyFill="1" applyBorder="1" applyAlignment="1">
      <alignment horizontal="center" vertical="center"/>
    </xf>
    <xf numFmtId="177" fontId="5" fillId="4" borderId="1" xfId="0" applyNumberFormat="1" applyFont="1" applyFill="1" applyBorder="1" applyAlignment="1">
      <alignment horizontal="center" vertical="center" shrinkToFit="1"/>
    </xf>
    <xf numFmtId="177" fontId="5" fillId="4" borderId="12" xfId="0" applyNumberFormat="1" applyFont="1" applyFill="1" applyBorder="1" applyAlignment="1">
      <alignment horizontal="center" vertical="center"/>
    </xf>
    <xf numFmtId="177" fontId="5" fillId="4" borderId="26" xfId="0" applyNumberFormat="1" applyFont="1" applyFill="1" applyBorder="1" applyAlignment="1">
      <alignment horizontal="center" vertical="center"/>
    </xf>
    <xf numFmtId="177" fontId="5" fillId="4" borderId="2" xfId="0" applyNumberFormat="1" applyFont="1" applyFill="1" applyBorder="1" applyAlignment="1">
      <alignment horizontal="center" vertical="center"/>
    </xf>
    <xf numFmtId="177" fontId="5" fillId="4" borderId="25" xfId="0" applyNumberFormat="1" applyFont="1" applyFill="1" applyBorder="1" applyAlignment="1">
      <alignment horizontal="center" vertical="center"/>
    </xf>
    <xf numFmtId="177" fontId="5" fillId="4" borderId="13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vertical="center"/>
    </xf>
    <xf numFmtId="177" fontId="5" fillId="4" borderId="7" xfId="0" applyNumberFormat="1" applyFont="1" applyFill="1" applyBorder="1" applyAlignment="1">
      <alignment horizontal="distributed" vertical="center" shrinkToFit="1"/>
    </xf>
    <xf numFmtId="177" fontId="5" fillId="4" borderId="27" xfId="0" applyNumberFormat="1" applyFont="1" applyFill="1" applyBorder="1" applyAlignment="1">
      <alignment horizontal="distributed" vertical="center" shrinkToFit="1"/>
    </xf>
    <xf numFmtId="177" fontId="5" fillId="4" borderId="3" xfId="0" applyNumberFormat="1" applyFont="1" applyFill="1" applyBorder="1" applyAlignment="1">
      <alignment horizontal="distributed" vertical="center" shrinkToFit="1"/>
    </xf>
    <xf numFmtId="0" fontId="5" fillId="4" borderId="3" xfId="0" applyFont="1" applyFill="1" applyBorder="1" applyAlignment="1">
      <alignment horizontal="distributed" vertical="center" shrinkToFit="1"/>
    </xf>
    <xf numFmtId="0" fontId="5" fillId="4" borderId="3" xfId="0" applyFont="1" applyFill="1" applyBorder="1" applyAlignment="1">
      <alignment vertical="center" shrinkToFit="1"/>
    </xf>
    <xf numFmtId="177" fontId="5" fillId="4" borderId="8" xfId="0" applyNumberFormat="1" applyFont="1" applyFill="1" applyBorder="1" applyAlignment="1">
      <alignment horizontal="distributed" vertical="center" shrinkToFit="1"/>
    </xf>
    <xf numFmtId="177" fontId="5" fillId="4" borderId="8" xfId="0" applyNumberFormat="1" applyFont="1" applyFill="1" applyBorder="1" applyAlignment="1">
      <alignment horizontal="distributed" vertical="center"/>
    </xf>
    <xf numFmtId="0" fontId="5" fillId="4" borderId="27" xfId="0" applyFont="1" applyFill="1" applyBorder="1" applyAlignment="1">
      <alignment horizontal="distributed" vertical="center" shrinkToFit="1"/>
    </xf>
    <xf numFmtId="0" fontId="5" fillId="4" borderId="10" xfId="0" applyFont="1" applyFill="1" applyBorder="1" applyAlignment="1">
      <alignment horizontal="distributed" vertical="center" shrinkToFit="1"/>
    </xf>
    <xf numFmtId="177" fontId="5" fillId="4" borderId="7" xfId="0" applyNumberFormat="1" applyFont="1" applyFill="1" applyBorder="1" applyAlignment="1">
      <alignment horizontal="distributed" vertical="center"/>
    </xf>
    <xf numFmtId="177" fontId="5" fillId="4" borderId="27" xfId="0" applyNumberFormat="1" applyFont="1" applyFill="1" applyBorder="1" applyAlignment="1">
      <alignment horizontal="distributed" vertical="center"/>
    </xf>
    <xf numFmtId="177" fontId="5" fillId="4" borderId="3" xfId="0" applyNumberFormat="1" applyFont="1" applyFill="1" applyBorder="1" applyAlignment="1">
      <alignment horizontal="distributed" vertical="center"/>
    </xf>
    <xf numFmtId="0" fontId="5" fillId="4" borderId="3" xfId="0" applyFont="1" applyFill="1" applyBorder="1" applyAlignment="1">
      <alignment horizontal="distributed" vertical="center"/>
    </xf>
    <xf numFmtId="0" fontId="5" fillId="4" borderId="27" xfId="0" applyFont="1" applyFill="1" applyBorder="1" applyAlignment="1">
      <alignment horizontal="distributed" vertical="center"/>
    </xf>
    <xf numFmtId="0" fontId="5" fillId="4" borderId="10" xfId="0" applyFont="1" applyFill="1" applyBorder="1" applyAlignment="1">
      <alignment horizontal="distributed" vertical="center"/>
    </xf>
    <xf numFmtId="177" fontId="5" fillId="4" borderId="3" xfId="0" applyNumberFormat="1" applyFont="1" applyFill="1" applyBorder="1" applyAlignment="1">
      <alignment horizontal="center" vertical="center" shrinkToFit="1"/>
    </xf>
    <xf numFmtId="177" fontId="5" fillId="4" borderId="1" xfId="0" applyNumberFormat="1" applyFont="1" applyFill="1" applyBorder="1" applyAlignment="1">
      <alignment vertical="center" shrinkToFit="1"/>
    </xf>
    <xf numFmtId="3" fontId="5" fillId="0" borderId="1" xfId="0" applyNumberFormat="1" applyFont="1" applyFill="1" applyBorder="1" applyAlignment="1">
      <alignment vertical="center"/>
    </xf>
    <xf numFmtId="3" fontId="5" fillId="0" borderId="9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10" fillId="4" borderId="5" xfId="3" applyFont="1" applyFill="1" applyBorder="1" applyAlignment="1">
      <alignment horizontal="center" vertical="center"/>
    </xf>
    <xf numFmtId="0" fontId="10" fillId="4" borderId="1" xfId="3" applyFont="1" applyFill="1" applyBorder="1" applyAlignment="1">
      <alignment horizontal="center" vertical="center"/>
    </xf>
    <xf numFmtId="0" fontId="10" fillId="4" borderId="4" xfId="3" applyFont="1" applyFill="1" applyBorder="1" applyAlignment="1">
      <alignment horizontal="center" vertical="center"/>
    </xf>
    <xf numFmtId="0" fontId="10" fillId="4" borderId="24" xfId="3" applyFont="1" applyFill="1" applyBorder="1" applyAlignment="1">
      <alignment horizontal="center" vertical="center"/>
    </xf>
    <xf numFmtId="0" fontId="10" fillId="4" borderId="24" xfId="3" applyFont="1" applyFill="1" applyBorder="1" applyAlignment="1">
      <alignment horizontal="center" vertical="center" wrapText="1"/>
    </xf>
    <xf numFmtId="0" fontId="15" fillId="3" borderId="2" xfId="3" applyFont="1" applyFill="1" applyBorder="1" applyAlignment="1">
      <alignment horizontal="left" vertical="center"/>
    </xf>
    <xf numFmtId="0" fontId="15" fillId="3" borderId="6" xfId="3" applyFont="1" applyFill="1" applyBorder="1" applyAlignment="1">
      <alignment horizontal="left" vertical="center"/>
    </xf>
    <xf numFmtId="0" fontId="15" fillId="3" borderId="3" xfId="3" applyFont="1" applyFill="1" applyBorder="1" applyAlignment="1">
      <alignment horizontal="left" vertical="center"/>
    </xf>
    <xf numFmtId="0" fontId="12" fillId="0" borderId="0" xfId="3" applyFont="1" applyFill="1" applyBorder="1" applyAlignment="1">
      <alignment horizontal="center" vertical="center"/>
    </xf>
    <xf numFmtId="176" fontId="5" fillId="0" borderId="21" xfId="0" applyNumberFormat="1" applyFont="1" applyFill="1" applyBorder="1" applyAlignment="1">
      <alignment horizontal="right" vertical="center" shrinkToFit="1"/>
    </xf>
    <xf numFmtId="176" fontId="5" fillId="0" borderId="18" xfId="0" applyNumberFormat="1" applyFont="1" applyFill="1" applyBorder="1" applyAlignment="1">
      <alignment horizontal="right" vertical="center" shrinkToFit="1"/>
    </xf>
    <xf numFmtId="176" fontId="5" fillId="0" borderId="19" xfId="0" applyNumberFormat="1" applyFont="1" applyFill="1" applyBorder="1" applyAlignment="1">
      <alignment horizontal="right" vertical="center" shrinkToFit="1"/>
    </xf>
    <xf numFmtId="176" fontId="5" fillId="0" borderId="10" xfId="0" applyNumberFormat="1" applyFont="1" applyFill="1" applyBorder="1" applyAlignment="1">
      <alignment horizontal="right" vertical="center" shrinkToFit="1"/>
    </xf>
    <xf numFmtId="176" fontId="5" fillId="0" borderId="7" xfId="0" applyNumberFormat="1" applyFont="1" applyFill="1" applyBorder="1" applyAlignment="1">
      <alignment horizontal="right" vertical="center" shrinkToFit="1"/>
    </xf>
    <xf numFmtId="176" fontId="5" fillId="0" borderId="0" xfId="0" applyNumberFormat="1" applyFont="1" applyFill="1" applyAlignment="1">
      <alignment horizontal="left" vertical="top" wrapText="1" shrinkToFit="1"/>
    </xf>
    <xf numFmtId="176" fontId="17" fillId="0" borderId="0" xfId="0" applyNumberFormat="1" applyFont="1" applyFill="1" applyBorder="1" applyAlignment="1">
      <alignment horizontal="left" vertical="center" shrinkToFit="1"/>
    </xf>
    <xf numFmtId="176" fontId="5" fillId="0" borderId="6" xfId="0" applyNumberFormat="1" applyFont="1" applyFill="1" applyBorder="1" applyAlignment="1">
      <alignment horizontal="right" vertical="center" shrinkToFit="1"/>
    </xf>
    <xf numFmtId="176" fontId="5" fillId="4" borderId="6" xfId="0" applyNumberFormat="1" applyFont="1" applyFill="1" applyBorder="1" applyAlignment="1">
      <alignment horizontal="center" vertical="center" shrinkToFit="1"/>
    </xf>
    <xf numFmtId="176" fontId="5" fillId="0" borderId="20" xfId="0" applyNumberFormat="1" applyFont="1" applyFill="1" applyBorder="1" applyAlignment="1">
      <alignment horizontal="right" vertical="center" shrinkToFit="1"/>
    </xf>
    <xf numFmtId="176" fontId="5" fillId="0" borderId="3" xfId="0" applyNumberFormat="1" applyFont="1" applyFill="1" applyBorder="1" applyAlignment="1">
      <alignment horizontal="right" vertical="center" shrinkToFit="1"/>
    </xf>
    <xf numFmtId="177" fontId="5" fillId="4" borderId="2" xfId="0" applyNumberFormat="1" applyFont="1" applyFill="1" applyBorder="1" applyAlignment="1">
      <alignment horizontal="center" vertical="center" shrinkToFit="1"/>
    </xf>
    <xf numFmtId="177" fontId="5" fillId="4" borderId="3" xfId="0" applyNumberFormat="1" applyFont="1" applyFill="1" applyBorder="1" applyAlignment="1">
      <alignment horizontal="center" vertical="center" shrinkToFit="1"/>
    </xf>
    <xf numFmtId="177" fontId="5" fillId="4" borderId="12" xfId="0" applyNumberFormat="1" applyFont="1" applyFill="1" applyBorder="1" applyAlignment="1">
      <alignment horizontal="center" vertical="center"/>
    </xf>
    <xf numFmtId="177" fontId="5" fillId="4" borderId="7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177" fontId="5" fillId="0" borderId="5" xfId="0" applyNumberFormat="1" applyFont="1" applyFill="1" applyBorder="1" applyAlignment="1">
      <alignment vertical="center"/>
    </xf>
    <xf numFmtId="177" fontId="13" fillId="0" borderId="0" xfId="0" applyNumberFormat="1" applyFont="1" applyFill="1" applyAlignment="1">
      <alignment horizontal="left" vertical="top" wrapText="1"/>
    </xf>
    <xf numFmtId="177" fontId="5" fillId="0" borderId="2" xfId="0" applyNumberFormat="1" applyFont="1" applyFill="1" applyBorder="1" applyAlignment="1">
      <alignment horizontal="right" vertical="center"/>
    </xf>
    <xf numFmtId="177" fontId="5" fillId="0" borderId="3" xfId="0" applyNumberFormat="1" applyFont="1" applyFill="1" applyBorder="1" applyAlignment="1">
      <alignment horizontal="right" vertical="center"/>
    </xf>
    <xf numFmtId="49" fontId="5" fillId="4" borderId="24" xfId="0" applyNumberFormat="1" applyFont="1" applyFill="1" applyBorder="1" applyAlignment="1">
      <alignment horizontal="center" vertical="center" wrapText="1"/>
    </xf>
    <xf numFmtId="49" fontId="5" fillId="4" borderId="5" xfId="0" applyNumberFormat="1" applyFont="1" applyFill="1" applyBorder="1" applyAlignment="1">
      <alignment horizontal="center" vertical="center" wrapText="1"/>
    </xf>
    <xf numFmtId="177" fontId="5" fillId="0" borderId="13" xfId="0" applyNumberFormat="1" applyFont="1" applyFill="1" applyBorder="1" applyAlignment="1">
      <alignment horizontal="right" vertical="center"/>
    </xf>
    <xf numFmtId="177" fontId="5" fillId="0" borderId="10" xfId="0" applyNumberFormat="1" applyFont="1" applyFill="1" applyBorder="1" applyAlignment="1">
      <alignment horizontal="right" vertical="center"/>
    </xf>
    <xf numFmtId="177" fontId="5" fillId="0" borderId="12" xfId="0" applyNumberFormat="1" applyFont="1" applyFill="1" applyBorder="1" applyAlignment="1">
      <alignment vertical="center"/>
    </xf>
    <xf numFmtId="177" fontId="5" fillId="0" borderId="7" xfId="0" applyNumberFormat="1" applyFont="1" applyFill="1" applyBorder="1" applyAlignment="1">
      <alignment vertical="center"/>
    </xf>
    <xf numFmtId="180" fontId="5" fillId="0" borderId="2" xfId="0" applyNumberFormat="1" applyFont="1" applyFill="1" applyBorder="1" applyAlignment="1">
      <alignment horizontal="right" vertical="center"/>
    </xf>
    <xf numFmtId="180" fontId="5" fillId="0" borderId="3" xfId="0" applyNumberFormat="1" applyFont="1" applyFill="1" applyBorder="1" applyAlignment="1">
      <alignment horizontal="right" vertical="center"/>
    </xf>
    <xf numFmtId="177" fontId="5" fillId="0" borderId="2" xfId="0" applyNumberFormat="1" applyFont="1" applyFill="1" applyBorder="1" applyAlignment="1">
      <alignment vertical="center"/>
    </xf>
    <xf numFmtId="177" fontId="5" fillId="0" borderId="3" xfId="0" applyNumberFormat="1" applyFont="1" applyFill="1" applyBorder="1" applyAlignment="1">
      <alignment vertical="center"/>
    </xf>
    <xf numFmtId="177" fontId="5" fillId="4" borderId="2" xfId="0" applyNumberFormat="1" applyFont="1" applyFill="1" applyBorder="1" applyAlignment="1">
      <alignment horizontal="center" vertical="center"/>
    </xf>
    <xf numFmtId="177" fontId="5" fillId="4" borderId="6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right" vertical="center"/>
    </xf>
    <xf numFmtId="177" fontId="5" fillId="4" borderId="3" xfId="0" applyNumberFormat="1" applyFont="1" applyFill="1" applyBorder="1" applyAlignment="1">
      <alignment horizontal="center" vertical="center"/>
    </xf>
    <xf numFmtId="177" fontId="5" fillId="0" borderId="12" xfId="0" applyNumberFormat="1" applyFont="1" applyFill="1" applyBorder="1" applyAlignment="1">
      <alignment horizontal="right" vertical="center"/>
    </xf>
    <xf numFmtId="177" fontId="5" fillId="0" borderId="7" xfId="0" applyNumberFormat="1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left" vertical="center"/>
    </xf>
    <xf numFmtId="0" fontId="5" fillId="4" borderId="28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/>
    </xf>
  </cellXfs>
  <cellStyles count="11">
    <cellStyle name="パーセント" xfId="2" builtinId="5"/>
    <cellStyle name="桁区切り" xfId="1" builtinId="6"/>
    <cellStyle name="見出し 2 2" xfId="4" xr:uid="{00000000-0005-0000-0000-000002000000}"/>
    <cellStyle name="標準" xfId="0" builtinId="0"/>
    <cellStyle name="標準 2" xfId="3" xr:uid="{00000000-0005-0000-0000-000004000000}"/>
    <cellStyle name="標準 2 2" xfId="10" xr:uid="{00000000-0005-0000-0000-000005000000}"/>
    <cellStyle name="標準 3" xfId="5" xr:uid="{00000000-0005-0000-0000-000006000000}"/>
    <cellStyle name="標準 4" xfId="6" xr:uid="{00000000-0005-0000-0000-000007000000}"/>
    <cellStyle name="標準 5" xfId="7" xr:uid="{00000000-0005-0000-0000-000008000000}"/>
    <cellStyle name="標準 6" xfId="8" xr:uid="{00000000-0005-0000-0000-000009000000}"/>
    <cellStyle name="標準 7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51</xdr:row>
      <xdr:rowOff>161925</xdr:rowOff>
    </xdr:from>
    <xdr:to>
      <xdr:col>4</xdr:col>
      <xdr:colOff>0</xdr:colOff>
      <xdr:row>53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1647825" y="8905875"/>
          <a:ext cx="685800" cy="18097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53</xdr:row>
      <xdr:rowOff>0</xdr:rowOff>
    </xdr:from>
    <xdr:to>
      <xdr:col>4</xdr:col>
      <xdr:colOff>0</xdr:colOff>
      <xdr:row>57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1638300" y="9086850"/>
          <a:ext cx="695325" cy="685800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53</xdr:row>
      <xdr:rowOff>0</xdr:rowOff>
    </xdr:from>
    <xdr:to>
      <xdr:col>8</xdr:col>
      <xdr:colOff>0</xdr:colOff>
      <xdr:row>53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3533775" y="9086850"/>
          <a:ext cx="714375" cy="0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54</xdr:row>
      <xdr:rowOff>9525</xdr:rowOff>
    </xdr:from>
    <xdr:to>
      <xdr:col>8</xdr:col>
      <xdr:colOff>0</xdr:colOff>
      <xdr:row>58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3533775" y="9267825"/>
          <a:ext cx="714375" cy="67627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4"/>
  <sheetViews>
    <sheetView tabSelected="1" zoomScale="85" zoomScaleNormal="85" workbookViewId="0">
      <selection activeCell="C8" sqref="C8"/>
    </sheetView>
  </sheetViews>
  <sheetFormatPr defaultColWidth="9" defaultRowHeight="14.4" x14ac:dyDescent="0.2"/>
  <cols>
    <col min="1" max="1" width="10.33203125" style="1" customWidth="1"/>
    <col min="2" max="2" width="4.33203125" style="4" customWidth="1"/>
    <col min="3" max="3" width="37.88671875" style="1" customWidth="1"/>
    <col min="4" max="4" width="27.109375" style="3" customWidth="1"/>
    <col min="5" max="5" width="27.109375" style="2" customWidth="1"/>
    <col min="6" max="16384" width="9" style="1"/>
  </cols>
  <sheetData>
    <row r="1" spans="1:5" ht="19.5" customHeight="1" x14ac:dyDescent="0.2">
      <c r="A1" s="161" t="s">
        <v>203</v>
      </c>
      <c r="B1" s="162"/>
      <c r="C1" s="162"/>
      <c r="D1" s="162"/>
      <c r="E1" s="163"/>
    </row>
    <row r="2" spans="1:5" ht="15" customHeight="1" x14ac:dyDescent="0.2">
      <c r="A2" s="6"/>
      <c r="B2" s="6"/>
      <c r="C2" s="6"/>
      <c r="D2" s="6"/>
    </row>
    <row r="3" spans="1:5" ht="15" customHeight="1" x14ac:dyDescent="0.2">
      <c r="A3" s="164" t="s">
        <v>204</v>
      </c>
      <c r="B3" s="164"/>
      <c r="C3" s="164"/>
      <c r="D3" s="157" t="s">
        <v>205</v>
      </c>
      <c r="E3" s="157" t="s">
        <v>206</v>
      </c>
    </row>
    <row r="4" spans="1:5" ht="15" customHeight="1" x14ac:dyDescent="0.2">
      <c r="A4" s="164"/>
      <c r="B4" s="164"/>
      <c r="C4" s="164"/>
      <c r="D4" s="158"/>
      <c r="E4" s="158"/>
    </row>
    <row r="5" spans="1:5" ht="23.25" customHeight="1" x14ac:dyDescent="0.2">
      <c r="A5" s="157" t="s">
        <v>207</v>
      </c>
      <c r="B5" s="8">
        <v>1</v>
      </c>
      <c r="C5" s="117" t="s">
        <v>208</v>
      </c>
      <c r="D5" s="114" t="s">
        <v>209</v>
      </c>
      <c r="E5" s="114" t="s">
        <v>210</v>
      </c>
    </row>
    <row r="6" spans="1:5" ht="23.25" customHeight="1" x14ac:dyDescent="0.2">
      <c r="A6" s="158"/>
      <c r="B6" s="7">
        <v>2</v>
      </c>
      <c r="C6" s="118" t="s">
        <v>211</v>
      </c>
      <c r="D6" s="115" t="s">
        <v>212</v>
      </c>
      <c r="E6" s="115" t="s">
        <v>213</v>
      </c>
    </row>
    <row r="7" spans="1:5" ht="23.25" customHeight="1" x14ac:dyDescent="0.2">
      <c r="A7" s="157" t="s">
        <v>214</v>
      </c>
      <c r="B7" s="8">
        <v>3</v>
      </c>
      <c r="C7" s="117" t="s">
        <v>308</v>
      </c>
      <c r="D7" s="114" t="s">
        <v>215</v>
      </c>
      <c r="E7" s="114" t="s">
        <v>216</v>
      </c>
    </row>
    <row r="8" spans="1:5" ht="23.25" customHeight="1" x14ac:dyDescent="0.2">
      <c r="A8" s="157"/>
      <c r="B8" s="8">
        <v>4</v>
      </c>
      <c r="C8" s="117" t="s">
        <v>217</v>
      </c>
      <c r="D8" s="114" t="s">
        <v>218</v>
      </c>
      <c r="E8" s="114" t="s">
        <v>219</v>
      </c>
    </row>
    <row r="9" spans="1:5" ht="23.25" customHeight="1" x14ac:dyDescent="0.2">
      <c r="A9" s="157"/>
      <c r="B9" s="8">
        <v>5</v>
      </c>
      <c r="C9" s="117" t="s">
        <v>220</v>
      </c>
      <c r="D9" s="114" t="s">
        <v>221</v>
      </c>
      <c r="E9" s="114" t="s">
        <v>222</v>
      </c>
    </row>
    <row r="10" spans="1:5" ht="23.25" customHeight="1" x14ac:dyDescent="0.2">
      <c r="A10" s="157"/>
      <c r="B10" s="8">
        <v>6</v>
      </c>
      <c r="C10" s="117" t="s">
        <v>223</v>
      </c>
      <c r="D10" s="114" t="s">
        <v>224</v>
      </c>
      <c r="E10" s="114" t="s">
        <v>225</v>
      </c>
    </row>
    <row r="11" spans="1:5" ht="23.25" customHeight="1" x14ac:dyDescent="0.2">
      <c r="A11" s="156" t="s">
        <v>226</v>
      </c>
      <c r="B11" s="9">
        <v>7</v>
      </c>
      <c r="C11" s="119" t="s">
        <v>227</v>
      </c>
      <c r="D11" s="116" t="s">
        <v>228</v>
      </c>
      <c r="E11" s="116" t="s">
        <v>229</v>
      </c>
    </row>
    <row r="12" spans="1:5" ht="23.25" customHeight="1" x14ac:dyDescent="0.2">
      <c r="A12" s="157"/>
      <c r="B12" s="8">
        <v>8</v>
      </c>
      <c r="C12" s="117" t="s">
        <v>230</v>
      </c>
      <c r="D12" s="114" t="s">
        <v>231</v>
      </c>
      <c r="E12" s="114" t="s">
        <v>232</v>
      </c>
    </row>
    <row r="13" spans="1:5" ht="23.25" customHeight="1" x14ac:dyDescent="0.2">
      <c r="A13" s="157"/>
      <c r="B13" s="8">
        <v>9</v>
      </c>
      <c r="C13" s="117" t="s">
        <v>233</v>
      </c>
      <c r="D13" s="114" t="s">
        <v>234</v>
      </c>
      <c r="E13" s="114" t="s">
        <v>235</v>
      </c>
    </row>
    <row r="14" spans="1:5" ht="23.25" customHeight="1" x14ac:dyDescent="0.2">
      <c r="A14" s="157"/>
      <c r="B14" s="8">
        <v>10</v>
      </c>
      <c r="C14" s="117" t="s">
        <v>236</v>
      </c>
      <c r="D14" s="114" t="s">
        <v>237</v>
      </c>
      <c r="E14" s="114" t="s">
        <v>238</v>
      </c>
    </row>
    <row r="15" spans="1:5" ht="23.25" customHeight="1" x14ac:dyDescent="0.2">
      <c r="A15" s="157"/>
      <c r="B15" s="8">
        <v>11</v>
      </c>
      <c r="C15" s="117" t="s">
        <v>239</v>
      </c>
      <c r="D15" s="114" t="s">
        <v>240</v>
      </c>
      <c r="E15" s="114" t="s">
        <v>241</v>
      </c>
    </row>
    <row r="16" spans="1:5" ht="23.25" customHeight="1" x14ac:dyDescent="0.2">
      <c r="A16" s="158"/>
      <c r="B16" s="7">
        <v>12</v>
      </c>
      <c r="C16" s="118" t="s">
        <v>242</v>
      </c>
      <c r="D16" s="115" t="s">
        <v>243</v>
      </c>
      <c r="E16" s="115" t="s">
        <v>244</v>
      </c>
    </row>
    <row r="17" spans="1:5" ht="23.25" customHeight="1" x14ac:dyDescent="0.2">
      <c r="A17" s="158" t="s">
        <v>245</v>
      </c>
      <c r="B17" s="8">
        <v>13</v>
      </c>
      <c r="C17" s="117" t="s">
        <v>246</v>
      </c>
      <c r="D17" s="114" t="s">
        <v>247</v>
      </c>
      <c r="E17" s="114" t="s">
        <v>248</v>
      </c>
    </row>
    <row r="18" spans="1:5" ht="23.25" customHeight="1" x14ac:dyDescent="0.2">
      <c r="A18" s="159"/>
      <c r="B18" s="8">
        <v>14</v>
      </c>
      <c r="C18" s="117" t="s">
        <v>249</v>
      </c>
      <c r="D18" s="114" t="s">
        <v>250</v>
      </c>
      <c r="E18" s="114" t="s">
        <v>251</v>
      </c>
    </row>
    <row r="19" spans="1:5" ht="23.25" customHeight="1" x14ac:dyDescent="0.2">
      <c r="A19" s="156"/>
      <c r="B19" s="8">
        <v>15</v>
      </c>
      <c r="C19" s="117" t="s">
        <v>252</v>
      </c>
      <c r="D19" s="114" t="s">
        <v>253</v>
      </c>
      <c r="E19" s="114" t="s">
        <v>254</v>
      </c>
    </row>
    <row r="20" spans="1:5" ht="23.25" customHeight="1" x14ac:dyDescent="0.2">
      <c r="A20" s="160" t="s">
        <v>255</v>
      </c>
      <c r="B20" s="9">
        <v>16</v>
      </c>
      <c r="C20" s="119" t="s">
        <v>256</v>
      </c>
      <c r="D20" s="116" t="s">
        <v>257</v>
      </c>
      <c r="E20" s="116" t="s">
        <v>258</v>
      </c>
    </row>
    <row r="21" spans="1:5" ht="23.25" customHeight="1" x14ac:dyDescent="0.2">
      <c r="A21" s="159"/>
      <c r="B21" s="8">
        <v>17</v>
      </c>
      <c r="C21" s="117" t="s">
        <v>259</v>
      </c>
      <c r="D21" s="114" t="s">
        <v>260</v>
      </c>
      <c r="E21" s="114" t="s">
        <v>261</v>
      </c>
    </row>
    <row r="22" spans="1:5" ht="23.25" customHeight="1" x14ac:dyDescent="0.2">
      <c r="A22" s="159"/>
      <c r="B22" s="8">
        <v>18</v>
      </c>
      <c r="C22" s="117" t="s">
        <v>262</v>
      </c>
      <c r="D22" s="114" t="s">
        <v>263</v>
      </c>
      <c r="E22" s="114" t="s">
        <v>264</v>
      </c>
    </row>
    <row r="23" spans="1:5" ht="23.25" customHeight="1" x14ac:dyDescent="0.2">
      <c r="A23" s="159"/>
      <c r="B23" s="8">
        <v>19</v>
      </c>
      <c r="C23" s="117" t="s">
        <v>265</v>
      </c>
      <c r="D23" s="114" t="s">
        <v>266</v>
      </c>
      <c r="E23" s="114" t="s">
        <v>267</v>
      </c>
    </row>
    <row r="24" spans="1:5" ht="23.25" customHeight="1" x14ac:dyDescent="0.2">
      <c r="A24" s="159"/>
      <c r="B24" s="7">
        <v>20</v>
      </c>
      <c r="C24" s="118" t="s">
        <v>268</v>
      </c>
      <c r="D24" s="115" t="s">
        <v>269</v>
      </c>
      <c r="E24" s="115" t="s">
        <v>270</v>
      </c>
    </row>
    <row r="25" spans="1:5" ht="23.25" customHeight="1" x14ac:dyDescent="0.2">
      <c r="A25" s="158" t="s">
        <v>271</v>
      </c>
      <c r="B25" s="8">
        <v>21</v>
      </c>
      <c r="C25" s="117" t="s">
        <v>272</v>
      </c>
      <c r="D25" s="114" t="s">
        <v>273</v>
      </c>
      <c r="E25" s="114" t="s">
        <v>274</v>
      </c>
    </row>
    <row r="26" spans="1:5" ht="23.25" customHeight="1" x14ac:dyDescent="0.2">
      <c r="A26" s="159"/>
      <c r="B26" s="8">
        <v>22</v>
      </c>
      <c r="C26" s="117" t="s">
        <v>275</v>
      </c>
      <c r="D26" s="114" t="s">
        <v>276</v>
      </c>
      <c r="E26" s="114" t="s">
        <v>277</v>
      </c>
    </row>
    <row r="27" spans="1:5" ht="23.25" customHeight="1" x14ac:dyDescent="0.2">
      <c r="A27" s="159"/>
      <c r="B27" s="8">
        <v>23</v>
      </c>
      <c r="C27" s="117" t="s">
        <v>278</v>
      </c>
      <c r="D27" s="114" t="s">
        <v>279</v>
      </c>
      <c r="E27" s="114" t="s">
        <v>280</v>
      </c>
    </row>
    <row r="28" spans="1:5" ht="23.25" customHeight="1" x14ac:dyDescent="0.2">
      <c r="A28" s="159"/>
      <c r="B28" s="8">
        <v>24</v>
      </c>
      <c r="C28" s="117" t="s">
        <v>281</v>
      </c>
      <c r="D28" s="114" t="s">
        <v>282</v>
      </c>
      <c r="E28" s="114" t="s">
        <v>283</v>
      </c>
    </row>
    <row r="29" spans="1:5" ht="23.25" customHeight="1" x14ac:dyDescent="0.2">
      <c r="A29" s="159"/>
      <c r="B29" s="8">
        <v>25</v>
      </c>
      <c r="C29" s="117" t="s">
        <v>284</v>
      </c>
      <c r="D29" s="114" t="s">
        <v>285</v>
      </c>
      <c r="E29" s="114" t="s">
        <v>286</v>
      </c>
    </row>
    <row r="30" spans="1:5" ht="23.25" customHeight="1" x14ac:dyDescent="0.2">
      <c r="A30" s="159"/>
      <c r="B30" s="8">
        <v>26</v>
      </c>
      <c r="C30" s="117" t="s">
        <v>287</v>
      </c>
      <c r="D30" s="114" t="s">
        <v>288</v>
      </c>
      <c r="E30" s="114" t="s">
        <v>289</v>
      </c>
    </row>
    <row r="31" spans="1:5" ht="23.25" customHeight="1" x14ac:dyDescent="0.2">
      <c r="A31" s="159"/>
      <c r="B31" s="8">
        <v>27</v>
      </c>
      <c r="C31" s="117" t="s">
        <v>290</v>
      </c>
      <c r="D31" s="114" t="s">
        <v>291</v>
      </c>
      <c r="E31" s="114" t="s">
        <v>292</v>
      </c>
    </row>
    <row r="32" spans="1:5" ht="23.25" customHeight="1" x14ac:dyDescent="0.2">
      <c r="A32" s="159"/>
      <c r="B32" s="8">
        <v>28</v>
      </c>
      <c r="C32" s="117" t="s">
        <v>293</v>
      </c>
      <c r="D32" s="114" t="s">
        <v>294</v>
      </c>
      <c r="E32" s="114" t="s">
        <v>295</v>
      </c>
    </row>
    <row r="33" spans="1:5" ht="23.25" customHeight="1" x14ac:dyDescent="0.2">
      <c r="A33" s="156"/>
      <c r="B33" s="8">
        <v>29</v>
      </c>
      <c r="C33" s="117" t="s">
        <v>296</v>
      </c>
      <c r="D33" s="114" t="s">
        <v>297</v>
      </c>
      <c r="E33" s="114" t="s">
        <v>298</v>
      </c>
    </row>
    <row r="34" spans="1:5" ht="23.25" customHeight="1" x14ac:dyDescent="0.2">
      <c r="A34" s="9" t="s">
        <v>299</v>
      </c>
      <c r="B34" s="9">
        <v>30</v>
      </c>
      <c r="C34" s="119" t="s">
        <v>300</v>
      </c>
      <c r="D34" s="116" t="s">
        <v>301</v>
      </c>
      <c r="E34" s="116" t="s">
        <v>302</v>
      </c>
    </row>
    <row r="35" spans="1:5" ht="20.100000000000001" customHeight="1" x14ac:dyDescent="0.2">
      <c r="A35" s="10" t="s">
        <v>303</v>
      </c>
      <c r="B35" s="10"/>
      <c r="C35" s="11"/>
      <c r="D35" s="10"/>
    </row>
    <row r="36" spans="1:5" ht="20.100000000000001" customHeight="1" x14ac:dyDescent="0.2">
      <c r="A36" s="10" t="s">
        <v>304</v>
      </c>
      <c r="B36" s="10"/>
      <c r="C36" s="11"/>
      <c r="D36" s="10"/>
    </row>
    <row r="37" spans="1:5" ht="20.100000000000001" customHeight="1" x14ac:dyDescent="0.2">
      <c r="A37" s="10" t="s">
        <v>305</v>
      </c>
      <c r="B37" s="10"/>
      <c r="C37" s="11"/>
      <c r="D37" s="10"/>
    </row>
    <row r="38" spans="1:5" ht="20.100000000000001" customHeight="1" x14ac:dyDescent="0.2">
      <c r="A38" s="12" t="s">
        <v>306</v>
      </c>
      <c r="B38" s="10"/>
      <c r="C38" s="11"/>
      <c r="D38" s="10"/>
    </row>
    <row r="39" spans="1:5" ht="20.100000000000001" customHeight="1" x14ac:dyDescent="0.2"/>
    <row r="40" spans="1:5" ht="20.100000000000001" customHeight="1" x14ac:dyDescent="0.2"/>
    <row r="42" spans="1:5" x14ac:dyDescent="0.2">
      <c r="B42" s="3"/>
      <c r="D42" s="1"/>
    </row>
    <row r="43" spans="1:5" x14ac:dyDescent="0.2">
      <c r="B43" s="3"/>
      <c r="D43" s="1"/>
    </row>
    <row r="44" spans="1:5" x14ac:dyDescent="0.2">
      <c r="B44" s="3"/>
      <c r="D44" s="1"/>
    </row>
  </sheetData>
  <mergeCells count="10">
    <mergeCell ref="A11:A16"/>
    <mergeCell ref="A17:A19"/>
    <mergeCell ref="A20:A24"/>
    <mergeCell ref="A25:A33"/>
    <mergeCell ref="A1:E1"/>
    <mergeCell ref="A3:C4"/>
    <mergeCell ref="D3:D4"/>
    <mergeCell ref="E3:E4"/>
    <mergeCell ref="A5:A6"/>
    <mergeCell ref="A7:A10"/>
  </mergeCells>
  <phoneticPr fontId="4"/>
  <printOptions horizontalCentered="1" verticalCentered="1"/>
  <pageMargins left="0.51181102362204722" right="0.11811023622047245" top="0.59055118110236227" bottom="0.35433070866141736" header="0.31496062992125984" footer="0.31496062992125984"/>
  <pageSetup paperSize="9" scale="92" orientation="portrait" r:id="rId1"/>
  <headerFooter>
    <oddFooter>&amp;C&amp;"Century,標準"18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57"/>
  <sheetViews>
    <sheetView zoomScaleNormal="100" workbookViewId="0">
      <selection activeCell="E52" sqref="E52"/>
    </sheetView>
  </sheetViews>
  <sheetFormatPr defaultColWidth="9" defaultRowHeight="12" x14ac:dyDescent="0.2"/>
  <cols>
    <col min="1" max="1" width="6.33203125" style="13" customWidth="1"/>
    <col min="2" max="2" width="9.44140625" style="13" customWidth="1"/>
    <col min="3" max="6" width="7.88671875" style="13" customWidth="1"/>
    <col min="7" max="7" width="7.44140625" style="13" customWidth="1"/>
    <col min="8" max="9" width="7.88671875" style="13" customWidth="1"/>
    <col min="10" max="10" width="0.44140625" style="13" customWidth="1"/>
    <col min="11" max="11" width="9.77734375" style="13" customWidth="1"/>
    <col min="12" max="12" width="8.21875" style="13" customWidth="1"/>
    <col min="13" max="13" width="7.88671875" style="13" customWidth="1"/>
    <col min="14" max="14" width="6.33203125" style="13" customWidth="1"/>
    <col min="15" max="16384" width="9" style="13"/>
  </cols>
  <sheetData>
    <row r="1" spans="2:14" ht="13.5" customHeight="1" x14ac:dyDescent="0.2">
      <c r="B1" s="93" t="s">
        <v>140</v>
      </c>
      <c r="K1" s="94" t="s">
        <v>141</v>
      </c>
    </row>
    <row r="2" spans="2:14" s="15" customFormat="1" ht="43.2" x14ac:dyDescent="0.2">
      <c r="B2" s="36"/>
      <c r="C2" s="37" t="s">
        <v>1</v>
      </c>
      <c r="D2" s="38" t="s">
        <v>2</v>
      </c>
      <c r="E2" s="38" t="s">
        <v>3</v>
      </c>
      <c r="F2" s="38" t="s">
        <v>4</v>
      </c>
      <c r="G2" s="38" t="s">
        <v>5</v>
      </c>
      <c r="H2" s="38" t="s">
        <v>6</v>
      </c>
      <c r="I2" s="14"/>
      <c r="K2" s="36" t="s">
        <v>7</v>
      </c>
      <c r="L2" s="53" t="s">
        <v>139</v>
      </c>
      <c r="M2" s="54" t="s">
        <v>8</v>
      </c>
    </row>
    <row r="3" spans="2:14" s="17" customFormat="1" ht="13.5" customHeight="1" x14ac:dyDescent="0.2">
      <c r="B3" s="39" t="s">
        <v>9</v>
      </c>
      <c r="C3" s="20">
        <v>24</v>
      </c>
      <c r="D3" s="20">
        <v>41194</v>
      </c>
      <c r="E3" s="20">
        <v>18959</v>
      </c>
      <c r="F3" s="20">
        <v>83043</v>
      </c>
      <c r="G3" s="20">
        <v>12237</v>
      </c>
      <c r="H3" s="20">
        <v>44</v>
      </c>
      <c r="I3" s="16"/>
      <c r="K3" s="55" t="s">
        <v>10</v>
      </c>
      <c r="L3" s="18">
        <v>1757</v>
      </c>
      <c r="M3" s="50">
        <f>L3/L15*100</f>
        <v>4.2612533954210319</v>
      </c>
    </row>
    <row r="4" spans="2:14" s="17" customFormat="1" ht="13.5" customHeight="1" thickBot="1" x14ac:dyDescent="0.25">
      <c r="B4" s="40" t="s">
        <v>11</v>
      </c>
      <c r="C4" s="20">
        <v>26</v>
      </c>
      <c r="D4" s="20">
        <v>46820</v>
      </c>
      <c r="E4" s="20">
        <v>21164</v>
      </c>
      <c r="F4" s="20">
        <v>93479</v>
      </c>
      <c r="G4" s="20">
        <v>13463</v>
      </c>
      <c r="H4" s="20">
        <v>84</v>
      </c>
      <c r="I4" s="16"/>
      <c r="K4" s="56" t="s">
        <v>12</v>
      </c>
      <c r="L4" s="21">
        <v>8636</v>
      </c>
      <c r="M4" s="51">
        <f>L4/L15*100</f>
        <v>20.944897167248737</v>
      </c>
    </row>
    <row r="5" spans="2:14" s="17" customFormat="1" ht="13.5" customHeight="1" thickTop="1" thickBot="1" x14ac:dyDescent="0.25">
      <c r="B5" s="40" t="s">
        <v>13</v>
      </c>
      <c r="C5" s="20">
        <v>22</v>
      </c>
      <c r="D5" s="20">
        <v>38661</v>
      </c>
      <c r="E5" s="20">
        <v>18135</v>
      </c>
      <c r="F5" s="20">
        <v>78537</v>
      </c>
      <c r="G5" s="20">
        <v>11636</v>
      </c>
      <c r="H5" s="20">
        <v>99</v>
      </c>
      <c r="I5" s="16"/>
      <c r="K5" s="57" t="s">
        <v>14</v>
      </c>
      <c r="L5" s="22">
        <f>SUM(L3:L4)</f>
        <v>10393</v>
      </c>
      <c r="M5" s="52">
        <f>L5/L15*100</f>
        <v>25.206150562669769</v>
      </c>
    </row>
    <row r="6" spans="2:14" s="17" customFormat="1" ht="13.5" customHeight="1" thickTop="1" x14ac:dyDescent="0.2">
      <c r="B6" s="40" t="s">
        <v>15</v>
      </c>
      <c r="C6" s="20">
        <v>26</v>
      </c>
      <c r="D6" s="20">
        <v>47328</v>
      </c>
      <c r="E6" s="20">
        <v>21421</v>
      </c>
      <c r="F6" s="20">
        <v>94385</v>
      </c>
      <c r="G6" s="20">
        <v>12944</v>
      </c>
      <c r="H6" s="20">
        <v>145</v>
      </c>
      <c r="I6" s="16"/>
      <c r="K6" s="55" t="s">
        <v>16</v>
      </c>
      <c r="L6" s="18">
        <v>1754</v>
      </c>
      <c r="M6" s="50">
        <f>L6/L15*100</f>
        <v>4.2539774932091579</v>
      </c>
    </row>
    <row r="7" spans="2:14" s="17" customFormat="1" ht="13.5" customHeight="1" x14ac:dyDescent="0.2">
      <c r="B7" s="40" t="s">
        <v>17</v>
      </c>
      <c r="C7" s="20">
        <v>14</v>
      </c>
      <c r="D7" s="20">
        <v>28338</v>
      </c>
      <c r="E7" s="20">
        <v>13034</v>
      </c>
      <c r="F7" s="20">
        <v>55563</v>
      </c>
      <c r="G7" s="20">
        <v>13842</v>
      </c>
      <c r="H7" s="20">
        <v>25</v>
      </c>
      <c r="I7" s="16"/>
      <c r="K7" s="58" t="s">
        <v>18</v>
      </c>
      <c r="L7" s="19">
        <v>1130</v>
      </c>
      <c r="M7" s="35">
        <f>L7/L15*100</f>
        <v>2.740589833139309</v>
      </c>
    </row>
    <row r="8" spans="2:14" s="17" customFormat="1" ht="13.5" customHeight="1" x14ac:dyDescent="0.2">
      <c r="B8" s="40" t="s">
        <v>19</v>
      </c>
      <c r="C8" s="20">
        <v>6</v>
      </c>
      <c r="D8" s="20">
        <v>12849</v>
      </c>
      <c r="E8" s="20">
        <v>6739</v>
      </c>
      <c r="F8" s="20">
        <v>29950</v>
      </c>
      <c r="G8" s="20">
        <v>11659</v>
      </c>
      <c r="H8" s="20">
        <v>0</v>
      </c>
      <c r="I8" s="16"/>
      <c r="K8" s="58" t="s">
        <v>20</v>
      </c>
      <c r="L8" s="19">
        <v>2152</v>
      </c>
      <c r="M8" s="35">
        <f>L8/L15*100</f>
        <v>5.2192471866511454</v>
      </c>
    </row>
    <row r="9" spans="2:14" s="17" customFormat="1" ht="13.5" customHeight="1" x14ac:dyDescent="0.2">
      <c r="B9" s="40" t="s">
        <v>21</v>
      </c>
      <c r="C9" s="20">
        <v>27</v>
      </c>
      <c r="D9" s="20">
        <v>38553</v>
      </c>
      <c r="E9" s="20">
        <v>19839</v>
      </c>
      <c r="F9" s="20">
        <v>87444</v>
      </c>
      <c r="G9" s="20">
        <v>13633</v>
      </c>
      <c r="H9" s="20">
        <v>120</v>
      </c>
      <c r="I9" s="16"/>
      <c r="K9" s="58" t="s">
        <v>22</v>
      </c>
      <c r="L9" s="19">
        <v>2615</v>
      </c>
      <c r="M9" s="35">
        <f>L9/L15*100</f>
        <v>6.3421614280170733</v>
      </c>
    </row>
    <row r="10" spans="2:14" s="17" customFormat="1" ht="13.5" customHeight="1" x14ac:dyDescent="0.2">
      <c r="B10" s="40" t="s">
        <v>23</v>
      </c>
      <c r="C10" s="20">
        <v>23</v>
      </c>
      <c r="D10" s="20">
        <v>36972</v>
      </c>
      <c r="E10" s="20">
        <v>18208</v>
      </c>
      <c r="F10" s="20">
        <v>80226</v>
      </c>
      <c r="G10" s="20">
        <v>12783</v>
      </c>
      <c r="H10" s="20">
        <v>71</v>
      </c>
      <c r="I10" s="16"/>
      <c r="K10" s="58" t="s">
        <v>24</v>
      </c>
      <c r="L10" s="19">
        <v>5657</v>
      </c>
      <c r="M10" s="35">
        <f>L10/L15*100</f>
        <v>13.719926270857584</v>
      </c>
    </row>
    <row r="11" spans="2:14" s="17" customFormat="1" ht="13.5" customHeight="1" x14ac:dyDescent="0.2">
      <c r="B11" s="40" t="s">
        <v>25</v>
      </c>
      <c r="C11" s="20">
        <v>22</v>
      </c>
      <c r="D11" s="20">
        <v>33265</v>
      </c>
      <c r="E11" s="20">
        <v>17396</v>
      </c>
      <c r="F11" s="20">
        <v>76544</v>
      </c>
      <c r="G11" s="20">
        <v>11608</v>
      </c>
      <c r="H11" s="20">
        <v>72</v>
      </c>
      <c r="I11" s="16"/>
      <c r="K11" s="58" t="s">
        <v>26</v>
      </c>
      <c r="L11" s="19">
        <v>7665</v>
      </c>
      <c r="M11" s="35">
        <f>L11/L15*100</f>
        <v>18.589930151338766</v>
      </c>
    </row>
    <row r="12" spans="2:14" s="17" customFormat="1" ht="13.5" customHeight="1" x14ac:dyDescent="0.2">
      <c r="B12" s="40" t="s">
        <v>27</v>
      </c>
      <c r="C12" s="20">
        <v>24</v>
      </c>
      <c r="D12" s="20">
        <v>36588</v>
      </c>
      <c r="E12" s="20">
        <v>18835</v>
      </c>
      <c r="F12" s="20">
        <v>84498</v>
      </c>
      <c r="G12" s="20">
        <v>13763</v>
      </c>
      <c r="H12" s="20">
        <v>66</v>
      </c>
      <c r="I12" s="16"/>
      <c r="K12" s="58" t="s">
        <v>28</v>
      </c>
      <c r="L12" s="19">
        <v>4332</v>
      </c>
      <c r="M12" s="35">
        <f>L12/L15*100</f>
        <v>10.506402793946449</v>
      </c>
    </row>
    <row r="13" spans="2:14" s="17" customFormat="1" ht="13.5" customHeight="1" thickBot="1" x14ac:dyDescent="0.25">
      <c r="B13" s="40" t="s">
        <v>29</v>
      </c>
      <c r="C13" s="20">
        <v>20</v>
      </c>
      <c r="D13" s="20">
        <v>34322</v>
      </c>
      <c r="E13" s="20">
        <v>17216</v>
      </c>
      <c r="F13" s="20">
        <v>76099</v>
      </c>
      <c r="G13" s="20">
        <v>12869</v>
      </c>
      <c r="H13" s="20">
        <v>63</v>
      </c>
      <c r="I13" s="16"/>
      <c r="K13" s="56" t="s">
        <v>30</v>
      </c>
      <c r="L13" s="21">
        <v>5534</v>
      </c>
      <c r="M13" s="51">
        <f>L13/L15*100</f>
        <v>13.42161428017074</v>
      </c>
    </row>
    <row r="14" spans="2:14" s="17" customFormat="1" ht="13.5" customHeight="1" thickTop="1" thickBot="1" x14ac:dyDescent="0.25">
      <c r="B14" s="41" t="s">
        <v>31</v>
      </c>
      <c r="C14" s="23">
        <v>26</v>
      </c>
      <c r="D14" s="23">
        <v>40961</v>
      </c>
      <c r="E14" s="23">
        <v>19877</v>
      </c>
      <c r="F14" s="23">
        <v>86361</v>
      </c>
      <c r="G14" s="23">
        <v>13231</v>
      </c>
      <c r="H14" s="23">
        <v>80</v>
      </c>
      <c r="I14" s="16"/>
      <c r="K14" s="57" t="s">
        <v>32</v>
      </c>
      <c r="L14" s="22">
        <f>SUM(L6:L13)</f>
        <v>30839</v>
      </c>
      <c r="M14" s="52">
        <f>L14/L15*100</f>
        <v>74.793849437330223</v>
      </c>
    </row>
    <row r="15" spans="2:14" s="17" customFormat="1" ht="13.5" customHeight="1" thickTop="1" x14ac:dyDescent="0.2">
      <c r="B15" s="39" t="s">
        <v>33</v>
      </c>
      <c r="C15" s="24">
        <f t="shared" ref="C15:D15" si="0">SUM(C3:C14)</f>
        <v>260</v>
      </c>
      <c r="D15" s="24">
        <f t="shared" si="0"/>
        <v>435851</v>
      </c>
      <c r="E15" s="24">
        <f>SUM(E3:E14)</f>
        <v>210823</v>
      </c>
      <c r="F15" s="24">
        <f>SUM(F3:F14)</f>
        <v>926129</v>
      </c>
      <c r="G15" s="24">
        <f>SUM(G3:G14)</f>
        <v>153668</v>
      </c>
      <c r="H15" s="24">
        <f>SUM(H3:H14)</f>
        <v>869</v>
      </c>
      <c r="I15" s="16"/>
      <c r="K15" s="59" t="s">
        <v>34</v>
      </c>
      <c r="L15" s="18">
        <f>L5+L14</f>
        <v>41232</v>
      </c>
      <c r="M15" s="24">
        <v>100</v>
      </c>
    </row>
    <row r="16" spans="2:14" s="17" customFormat="1" ht="13.5" customHeight="1" thickBot="1" x14ac:dyDescent="0.25">
      <c r="B16" s="40" t="s">
        <v>35</v>
      </c>
      <c r="C16" s="34"/>
      <c r="D16" s="20">
        <f>D15/C15</f>
        <v>1676.35</v>
      </c>
      <c r="E16" s="20">
        <f>E15/C15</f>
        <v>810.85769230769233</v>
      </c>
      <c r="F16" s="20">
        <f>F15/C15</f>
        <v>3562.0346153846153</v>
      </c>
      <c r="G16" s="20">
        <f>G15/C15</f>
        <v>591.03076923076924</v>
      </c>
      <c r="H16" s="20">
        <f>H15/C15</f>
        <v>3.3423076923076924</v>
      </c>
      <c r="I16" s="16"/>
      <c r="K16" s="60" t="s">
        <v>36</v>
      </c>
      <c r="L16" s="21">
        <v>160</v>
      </c>
      <c r="M16" s="16"/>
      <c r="N16" s="16"/>
    </row>
    <row r="17" spans="2:14" s="17" customFormat="1" ht="13.5" customHeight="1" thickTop="1" x14ac:dyDescent="0.2">
      <c r="B17" s="40" t="s">
        <v>37</v>
      </c>
      <c r="C17" s="20">
        <f t="shared" ref="C17:G17" si="1">C15/12</f>
        <v>21.666666666666668</v>
      </c>
      <c r="D17" s="20">
        <f t="shared" si="1"/>
        <v>36320.916666666664</v>
      </c>
      <c r="E17" s="20">
        <f>E15/12</f>
        <v>17568.583333333332</v>
      </c>
      <c r="F17" s="20">
        <f>F15/12</f>
        <v>77177.416666666672</v>
      </c>
      <c r="G17" s="20">
        <f t="shared" si="1"/>
        <v>12805.666666666666</v>
      </c>
      <c r="H17" s="20">
        <f>H15/12</f>
        <v>72.416666666666671</v>
      </c>
      <c r="I17" s="16"/>
      <c r="K17" s="59" t="s">
        <v>38</v>
      </c>
      <c r="L17" s="18">
        <f>SUM(L15:L16)</f>
        <v>41392</v>
      </c>
      <c r="M17" s="16"/>
      <c r="N17" s="16"/>
    </row>
    <row r="18" spans="2:14" ht="13.5" customHeight="1" x14ac:dyDescent="0.2">
      <c r="M18" s="25"/>
    </row>
    <row r="19" spans="2:14" ht="13.5" customHeight="1" x14ac:dyDescent="0.2">
      <c r="K19" s="26"/>
    </row>
    <row r="20" spans="2:14" ht="13.5" customHeight="1" x14ac:dyDescent="0.2">
      <c r="B20" s="95" t="s">
        <v>142</v>
      </c>
    </row>
    <row r="21" spans="2:14" s="17" customFormat="1" ht="13.2" x14ac:dyDescent="0.2">
      <c r="B21" s="40" t="s">
        <v>39</v>
      </c>
      <c r="C21" s="42" t="s">
        <v>40</v>
      </c>
      <c r="D21" s="42" t="s">
        <v>41</v>
      </c>
      <c r="E21" s="42" t="s">
        <v>42</v>
      </c>
      <c r="F21" s="42" t="s">
        <v>43</v>
      </c>
      <c r="G21" s="42" t="s">
        <v>44</v>
      </c>
      <c r="H21" s="42" t="s">
        <v>45</v>
      </c>
      <c r="I21" s="42" t="s">
        <v>46</v>
      </c>
      <c r="J21" s="173" t="s">
        <v>0</v>
      </c>
      <c r="K21" s="173"/>
      <c r="L21" s="62" t="s">
        <v>47</v>
      </c>
    </row>
    <row r="22" spans="2:14" s="17" customFormat="1" ht="13.5" customHeight="1" x14ac:dyDescent="0.2">
      <c r="B22" s="46" t="s">
        <v>48</v>
      </c>
      <c r="C22" s="24">
        <v>12199</v>
      </c>
      <c r="D22" s="24">
        <v>2648</v>
      </c>
      <c r="E22" s="24">
        <v>2571</v>
      </c>
      <c r="F22" s="24">
        <v>706</v>
      </c>
      <c r="G22" s="24">
        <v>1811</v>
      </c>
      <c r="H22" s="24">
        <v>576</v>
      </c>
      <c r="I22" s="24">
        <v>0</v>
      </c>
      <c r="J22" s="166">
        <f>SUM(C22:I22)</f>
        <v>20511</v>
      </c>
      <c r="K22" s="166"/>
      <c r="L22" s="50">
        <f>J22/J35*100</f>
        <v>6.4367823306229655</v>
      </c>
    </row>
    <row r="23" spans="2:14" s="17" customFormat="1" ht="13.5" customHeight="1" thickBot="1" x14ac:dyDescent="0.25">
      <c r="B23" s="48" t="s">
        <v>12</v>
      </c>
      <c r="C23" s="23">
        <v>27932</v>
      </c>
      <c r="D23" s="23">
        <v>4827</v>
      </c>
      <c r="E23" s="23">
        <v>4945</v>
      </c>
      <c r="F23" s="23">
        <v>1530</v>
      </c>
      <c r="G23" s="23">
        <v>2904</v>
      </c>
      <c r="H23" s="23">
        <v>2268</v>
      </c>
      <c r="I23" s="23">
        <v>0</v>
      </c>
      <c r="J23" s="167">
        <f>SUM(C23:I23)</f>
        <v>44406</v>
      </c>
      <c r="K23" s="167"/>
      <c r="L23" s="51">
        <f>J23/J35*100</f>
        <v>13.9355348921868</v>
      </c>
    </row>
    <row r="24" spans="2:14" s="17" customFormat="1" ht="13.5" customHeight="1" thickTop="1" thickBot="1" x14ac:dyDescent="0.25">
      <c r="B24" s="63" t="s">
        <v>14</v>
      </c>
      <c r="C24" s="27">
        <f>SUM(C22:C23)</f>
        <v>40131</v>
      </c>
      <c r="D24" s="27">
        <f t="shared" ref="D24:H24" si="2">SUM(D22:D23)</f>
        <v>7475</v>
      </c>
      <c r="E24" s="27">
        <f t="shared" si="2"/>
        <v>7516</v>
      </c>
      <c r="F24" s="27">
        <f t="shared" si="2"/>
        <v>2236</v>
      </c>
      <c r="G24" s="27">
        <f t="shared" si="2"/>
        <v>4715</v>
      </c>
      <c r="H24" s="27">
        <f t="shared" si="2"/>
        <v>2844</v>
      </c>
      <c r="I24" s="27">
        <f t="shared" ref="I24" si="3">I22+I23</f>
        <v>0</v>
      </c>
      <c r="J24" s="174">
        <f>SUM(C24:I24)</f>
        <v>64917</v>
      </c>
      <c r="K24" s="174"/>
      <c r="L24" s="61">
        <f t="shared" ref="L24" si="4">L22+L23</f>
        <v>20.372317222809766</v>
      </c>
    </row>
    <row r="25" spans="2:14" s="17" customFormat="1" ht="13.5" customHeight="1" thickTop="1" x14ac:dyDescent="0.2">
      <c r="B25" s="46" t="s">
        <v>16</v>
      </c>
      <c r="C25" s="24">
        <v>5544</v>
      </c>
      <c r="D25" s="24">
        <v>31</v>
      </c>
      <c r="E25" s="24">
        <v>572</v>
      </c>
      <c r="F25" s="24">
        <v>388</v>
      </c>
      <c r="G25" s="24">
        <v>484</v>
      </c>
      <c r="H25" s="24">
        <v>304</v>
      </c>
      <c r="I25" s="24">
        <v>0</v>
      </c>
      <c r="J25" s="166">
        <f>SUM(C25:I25)</f>
        <v>7323</v>
      </c>
      <c r="K25" s="166"/>
      <c r="L25" s="50">
        <f>J25/J35*100</f>
        <v>2.298111111459801</v>
      </c>
    </row>
    <row r="26" spans="2:14" s="17" customFormat="1" ht="13.5" customHeight="1" x14ac:dyDescent="0.2">
      <c r="B26" s="47" t="s">
        <v>18</v>
      </c>
      <c r="C26" s="66">
        <v>3072</v>
      </c>
      <c r="D26" s="20">
        <v>5</v>
      </c>
      <c r="E26" s="20">
        <v>288</v>
      </c>
      <c r="F26" s="20">
        <v>95</v>
      </c>
      <c r="G26" s="20">
        <v>125</v>
      </c>
      <c r="H26" s="20">
        <v>109</v>
      </c>
      <c r="I26" s="20">
        <v>0</v>
      </c>
      <c r="J26" s="172">
        <f t="shared" ref="J26:J32" si="5">SUM(C26:I26)</f>
        <v>3694</v>
      </c>
      <c r="K26" s="172"/>
      <c r="L26" s="35">
        <f>J26/J35*100</f>
        <v>1.1592547379123999</v>
      </c>
    </row>
    <row r="27" spans="2:14" s="17" customFormat="1" ht="13.5" customHeight="1" x14ac:dyDescent="0.2">
      <c r="B27" s="47" t="s">
        <v>20</v>
      </c>
      <c r="C27" s="20">
        <v>5698</v>
      </c>
      <c r="D27" s="20">
        <v>13</v>
      </c>
      <c r="E27" s="20">
        <v>239</v>
      </c>
      <c r="F27" s="20">
        <v>258</v>
      </c>
      <c r="G27" s="20">
        <v>194</v>
      </c>
      <c r="H27" s="20">
        <v>164</v>
      </c>
      <c r="I27" s="20">
        <v>0</v>
      </c>
      <c r="J27" s="172">
        <f t="shared" si="5"/>
        <v>6566</v>
      </c>
      <c r="K27" s="172"/>
      <c r="L27" s="35">
        <f>J27/J35*100</f>
        <v>2.0605486218551214</v>
      </c>
    </row>
    <row r="28" spans="2:14" s="17" customFormat="1" ht="13.5" customHeight="1" x14ac:dyDescent="0.2">
      <c r="B28" s="47" t="s">
        <v>49</v>
      </c>
      <c r="C28" s="20">
        <v>6245</v>
      </c>
      <c r="D28" s="20">
        <v>71</v>
      </c>
      <c r="E28" s="20">
        <v>888</v>
      </c>
      <c r="F28" s="20">
        <v>268</v>
      </c>
      <c r="G28" s="20">
        <v>438</v>
      </c>
      <c r="H28" s="20">
        <v>128</v>
      </c>
      <c r="I28" s="20">
        <v>0</v>
      </c>
      <c r="J28" s="172">
        <f t="shared" si="5"/>
        <v>8038</v>
      </c>
      <c r="K28" s="172"/>
      <c r="L28" s="35">
        <f>J28/J35*100</f>
        <v>2.522493119474789</v>
      </c>
    </row>
    <row r="29" spans="2:14" s="17" customFormat="1" ht="13.5" customHeight="1" x14ac:dyDescent="0.2">
      <c r="B29" s="47" t="s">
        <v>24</v>
      </c>
      <c r="C29" s="20">
        <v>28204</v>
      </c>
      <c r="D29" s="20">
        <v>522</v>
      </c>
      <c r="E29" s="20">
        <v>6889</v>
      </c>
      <c r="F29" s="20">
        <v>1191</v>
      </c>
      <c r="G29" s="20">
        <v>3124</v>
      </c>
      <c r="H29" s="20">
        <v>1619</v>
      </c>
      <c r="I29" s="20">
        <v>1</v>
      </c>
      <c r="J29" s="172">
        <f t="shared" si="5"/>
        <v>41550</v>
      </c>
      <c r="K29" s="172"/>
      <c r="L29" s="35">
        <f>J29/J35*100</f>
        <v>13.039262144087768</v>
      </c>
    </row>
    <row r="30" spans="2:14" s="17" customFormat="1" ht="13.5" customHeight="1" x14ac:dyDescent="0.2">
      <c r="B30" s="47" t="s">
        <v>26</v>
      </c>
      <c r="C30" s="20">
        <v>51876</v>
      </c>
      <c r="D30" s="20">
        <v>557</v>
      </c>
      <c r="E30" s="20">
        <v>9211</v>
      </c>
      <c r="F30" s="20">
        <v>2749</v>
      </c>
      <c r="G30" s="20">
        <v>6031</v>
      </c>
      <c r="H30" s="20">
        <v>3102</v>
      </c>
      <c r="I30" s="20">
        <v>4</v>
      </c>
      <c r="J30" s="172">
        <f t="shared" si="5"/>
        <v>73530</v>
      </c>
      <c r="K30" s="172"/>
      <c r="L30" s="35">
        <f>J30/J35*100</f>
        <v>23.075257411667234</v>
      </c>
    </row>
    <row r="31" spans="2:14" s="17" customFormat="1" ht="13.5" customHeight="1" x14ac:dyDescent="0.2">
      <c r="B31" s="47" t="s">
        <v>28</v>
      </c>
      <c r="C31" s="20">
        <v>30485</v>
      </c>
      <c r="D31" s="20">
        <v>258</v>
      </c>
      <c r="E31" s="20">
        <v>3685</v>
      </c>
      <c r="F31" s="16">
        <v>2305</v>
      </c>
      <c r="G31" s="20">
        <v>5273</v>
      </c>
      <c r="H31" s="20">
        <v>2303</v>
      </c>
      <c r="I31" s="20">
        <v>5</v>
      </c>
      <c r="J31" s="172">
        <f t="shared" si="5"/>
        <v>44314</v>
      </c>
      <c r="K31" s="172"/>
      <c r="L31" s="35">
        <f>J31/J35*100</f>
        <v>13.90666336108557</v>
      </c>
    </row>
    <row r="32" spans="2:14" s="17" customFormat="1" ht="13.5" customHeight="1" thickBot="1" x14ac:dyDescent="0.25">
      <c r="B32" s="48" t="s">
        <v>30</v>
      </c>
      <c r="C32" s="23">
        <v>38772</v>
      </c>
      <c r="D32" s="23">
        <v>745</v>
      </c>
      <c r="E32" s="23">
        <v>5905</v>
      </c>
      <c r="F32" s="23">
        <v>3662</v>
      </c>
      <c r="G32" s="23">
        <v>6834</v>
      </c>
      <c r="H32" s="23">
        <v>12247</v>
      </c>
      <c r="I32" s="23">
        <v>6</v>
      </c>
      <c r="J32" s="167">
        <f t="shared" si="5"/>
        <v>68171</v>
      </c>
      <c r="K32" s="167"/>
      <c r="L32" s="51">
        <f>J32/J35*100</f>
        <v>21.393490725020634</v>
      </c>
    </row>
    <row r="33" spans="2:16" s="17" customFormat="1" ht="13.5" customHeight="1" thickTop="1" thickBot="1" x14ac:dyDescent="0.25">
      <c r="B33" s="64" t="s">
        <v>32</v>
      </c>
      <c r="C33" s="29">
        <f>SUM(C25:C32)</f>
        <v>169896</v>
      </c>
      <c r="D33" s="29">
        <f t="shared" ref="D33:H33" si="6">SUM(D25:D32)</f>
        <v>2202</v>
      </c>
      <c r="E33" s="29">
        <f t="shared" si="6"/>
        <v>27677</v>
      </c>
      <c r="F33" s="29">
        <f t="shared" si="6"/>
        <v>10916</v>
      </c>
      <c r="G33" s="29">
        <f t="shared" si="6"/>
        <v>22503</v>
      </c>
      <c r="H33" s="29">
        <f t="shared" si="6"/>
        <v>19976</v>
      </c>
      <c r="I33" s="29">
        <f>SUM(I25:I32)</f>
        <v>16</v>
      </c>
      <c r="J33" s="165">
        <f>SUM(C33:I33)</f>
        <v>253186</v>
      </c>
      <c r="K33" s="165"/>
      <c r="L33" s="52">
        <f>J33/J35*100</f>
        <v>79.455081232563316</v>
      </c>
    </row>
    <row r="34" spans="2:16" s="17" customFormat="1" ht="13.5" customHeight="1" thickTop="1" thickBot="1" x14ac:dyDescent="0.25">
      <c r="B34" s="64" t="s">
        <v>50</v>
      </c>
      <c r="C34" s="29">
        <v>550</v>
      </c>
      <c r="D34" s="30"/>
      <c r="E34" s="30"/>
      <c r="F34" s="30"/>
      <c r="G34" s="30"/>
      <c r="H34" s="30"/>
      <c r="I34" s="30"/>
      <c r="J34" s="165">
        <f t="shared" ref="J34" si="7">SUM(C34:I34)</f>
        <v>550</v>
      </c>
      <c r="K34" s="165"/>
      <c r="L34" s="52">
        <f>J34/J35*100</f>
        <v>0.17260154462691391</v>
      </c>
      <c r="O34" s="26"/>
      <c r="P34" s="16"/>
    </row>
    <row r="35" spans="2:16" s="17" customFormat="1" ht="13.5" customHeight="1" thickTop="1" x14ac:dyDescent="0.2">
      <c r="B35" s="49" t="s">
        <v>34</v>
      </c>
      <c r="C35" s="24">
        <f>C24+C33+C34</f>
        <v>210577</v>
      </c>
      <c r="D35" s="24">
        <f t="shared" ref="D35:I35" si="8">D24+D33</f>
        <v>9677</v>
      </c>
      <c r="E35" s="24">
        <f t="shared" si="8"/>
        <v>35193</v>
      </c>
      <c r="F35" s="24">
        <f t="shared" si="8"/>
        <v>13152</v>
      </c>
      <c r="G35" s="24">
        <f t="shared" si="8"/>
        <v>27218</v>
      </c>
      <c r="H35" s="24">
        <f t="shared" si="8"/>
        <v>22820</v>
      </c>
      <c r="I35" s="24">
        <f t="shared" si="8"/>
        <v>16</v>
      </c>
      <c r="J35" s="166">
        <f>SUM(C35:I35)</f>
        <v>318653</v>
      </c>
      <c r="K35" s="166"/>
      <c r="L35" s="24">
        <v>100</v>
      </c>
      <c r="O35" s="16"/>
      <c r="P35" s="16"/>
    </row>
    <row r="36" spans="2:16" s="17" customFormat="1" ht="13.5" customHeight="1" thickBot="1" x14ac:dyDescent="0.25">
      <c r="B36" s="65" t="s">
        <v>51</v>
      </c>
      <c r="C36" s="23">
        <v>120</v>
      </c>
      <c r="D36" s="31"/>
      <c r="E36" s="31"/>
      <c r="F36" s="31"/>
      <c r="G36" s="31"/>
      <c r="H36" s="31"/>
      <c r="I36" s="31"/>
      <c r="J36" s="167">
        <f>SUM(C36:I36)</f>
        <v>120</v>
      </c>
      <c r="K36" s="168"/>
      <c r="L36" s="16"/>
      <c r="M36" s="16"/>
    </row>
    <row r="37" spans="2:16" s="17" customFormat="1" ht="13.5" customHeight="1" thickTop="1" x14ac:dyDescent="0.2">
      <c r="B37" s="49" t="s">
        <v>52</v>
      </c>
      <c r="C37" s="24">
        <f>C35+C36</f>
        <v>210697</v>
      </c>
      <c r="D37" s="24">
        <f t="shared" ref="D37:I37" si="9">D35+D36</f>
        <v>9677</v>
      </c>
      <c r="E37" s="24">
        <f t="shared" si="9"/>
        <v>35193</v>
      </c>
      <c r="F37" s="24">
        <f t="shared" si="9"/>
        <v>13152</v>
      </c>
      <c r="G37" s="24">
        <f t="shared" si="9"/>
        <v>27218</v>
      </c>
      <c r="H37" s="24">
        <f t="shared" si="9"/>
        <v>22820</v>
      </c>
      <c r="I37" s="24">
        <f t="shared" si="9"/>
        <v>16</v>
      </c>
      <c r="J37" s="166">
        <f>SUM(C37:I37)</f>
        <v>318773</v>
      </c>
      <c r="K37" s="169"/>
      <c r="L37" s="16"/>
      <c r="M37" s="16"/>
    </row>
    <row r="38" spans="2:16" s="17" customFormat="1" ht="13.5" customHeight="1" x14ac:dyDescent="0.2">
      <c r="B38" s="40" t="s">
        <v>53</v>
      </c>
      <c r="C38" s="35">
        <f>C37/J37*100</f>
        <v>66.096250309781567</v>
      </c>
      <c r="D38" s="35">
        <f>D37/J37*100</f>
        <v>3.0357025218572464</v>
      </c>
      <c r="E38" s="35">
        <f>E37/J37*100</f>
        <v>11.040144554275299</v>
      </c>
      <c r="F38" s="35">
        <f>F37/J37*100</f>
        <v>4.1258199408356413</v>
      </c>
      <c r="G38" s="35">
        <f>G37/J37*100</f>
        <v>8.5383642905766806</v>
      </c>
      <c r="H38" s="35">
        <f>H37/J37*100</f>
        <v>7.1586991370034481</v>
      </c>
      <c r="I38" s="35">
        <v>0</v>
      </c>
      <c r="J38" s="172">
        <f>SUM(C38:I38)</f>
        <v>99.994980754329887</v>
      </c>
      <c r="K38" s="175"/>
      <c r="L38" s="16"/>
      <c r="M38" s="16"/>
    </row>
    <row r="39" spans="2:16" s="17" customFormat="1" ht="13.5" customHeight="1" x14ac:dyDescent="0.2">
      <c r="L39" s="16"/>
    </row>
    <row r="40" spans="2:16" ht="13.5" customHeight="1" x14ac:dyDescent="0.2"/>
    <row r="41" spans="2:16" ht="13.5" customHeight="1" x14ac:dyDescent="0.2">
      <c r="B41" s="93" t="s">
        <v>144</v>
      </c>
    </row>
    <row r="42" spans="2:16" ht="13.5" customHeight="1" x14ac:dyDescent="0.2">
      <c r="B42" s="42" t="s">
        <v>54</v>
      </c>
      <c r="C42" s="43" t="s">
        <v>40</v>
      </c>
      <c r="D42" s="44" t="s">
        <v>41</v>
      </c>
      <c r="E42" s="44" t="s">
        <v>42</v>
      </c>
      <c r="F42" s="44" t="s">
        <v>43</v>
      </c>
      <c r="G42" s="44" t="s">
        <v>44</v>
      </c>
      <c r="H42" s="45" t="s">
        <v>45</v>
      </c>
      <c r="I42" s="42" t="s">
        <v>0</v>
      </c>
    </row>
    <row r="43" spans="2:16" s="32" customFormat="1" ht="13.5" customHeight="1" x14ac:dyDescent="0.2">
      <c r="B43" s="46" t="s">
        <v>55</v>
      </c>
      <c r="C43" s="20">
        <v>166154</v>
      </c>
      <c r="D43" s="20">
        <v>15088</v>
      </c>
      <c r="E43" s="20">
        <v>32338</v>
      </c>
      <c r="F43" s="20">
        <v>16958</v>
      </c>
      <c r="G43" s="20">
        <v>17364</v>
      </c>
      <c r="H43" s="20">
        <v>35743</v>
      </c>
      <c r="I43" s="18">
        <f>SUM(C43:H43)</f>
        <v>283645</v>
      </c>
      <c r="K43" s="170" t="s">
        <v>143</v>
      </c>
      <c r="L43" s="170"/>
      <c r="M43" s="170"/>
    </row>
    <row r="44" spans="2:16" s="17" customFormat="1" ht="13.5" customHeight="1" x14ac:dyDescent="0.2">
      <c r="B44" s="47" t="s">
        <v>56</v>
      </c>
      <c r="C44" s="20">
        <v>6890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19">
        <f t="shared" ref="I44:I51" si="10">SUM(C44:H44)</f>
        <v>6890</v>
      </c>
      <c r="K44" s="170"/>
      <c r="L44" s="170"/>
      <c r="M44" s="170"/>
    </row>
    <row r="45" spans="2:16" s="17" customFormat="1" ht="13.5" customHeight="1" x14ac:dyDescent="0.2">
      <c r="B45" s="47" t="s">
        <v>57</v>
      </c>
      <c r="C45" s="20">
        <v>67267</v>
      </c>
      <c r="D45" s="20">
        <v>27319</v>
      </c>
      <c r="E45" s="20">
        <v>15373</v>
      </c>
      <c r="F45" s="20">
        <v>15267</v>
      </c>
      <c r="G45" s="20">
        <v>13638</v>
      </c>
      <c r="H45" s="20">
        <v>15040</v>
      </c>
      <c r="I45" s="19">
        <f t="shared" si="10"/>
        <v>153904</v>
      </c>
      <c r="K45" s="170"/>
      <c r="L45" s="170"/>
      <c r="M45" s="170"/>
    </row>
    <row r="46" spans="2:16" s="17" customFormat="1" ht="13.5" customHeight="1" x14ac:dyDescent="0.2">
      <c r="B46" s="47" t="s">
        <v>58</v>
      </c>
      <c r="C46" s="20">
        <v>7487</v>
      </c>
      <c r="D46" s="20">
        <v>0</v>
      </c>
      <c r="E46" s="20">
        <v>0</v>
      </c>
      <c r="F46" s="20">
        <v>0</v>
      </c>
      <c r="G46" s="20">
        <v>0</v>
      </c>
      <c r="H46" s="20">
        <v>1</v>
      </c>
      <c r="I46" s="19">
        <f t="shared" si="10"/>
        <v>7488</v>
      </c>
      <c r="K46" s="170"/>
      <c r="L46" s="170"/>
      <c r="M46" s="170"/>
    </row>
    <row r="47" spans="2:16" s="17" customFormat="1" ht="13.5" customHeight="1" x14ac:dyDescent="0.2">
      <c r="B47" s="47" t="s">
        <v>59</v>
      </c>
      <c r="C47" s="20">
        <v>3282</v>
      </c>
      <c r="D47" s="20">
        <v>0</v>
      </c>
      <c r="E47" s="20">
        <v>180</v>
      </c>
      <c r="F47" s="20">
        <v>12</v>
      </c>
      <c r="G47" s="20">
        <v>38</v>
      </c>
      <c r="H47" s="20">
        <v>28</v>
      </c>
      <c r="I47" s="19">
        <f t="shared" si="10"/>
        <v>3540</v>
      </c>
    </row>
    <row r="48" spans="2:16" s="17" customFormat="1" ht="13.5" customHeight="1" x14ac:dyDescent="0.2">
      <c r="B48" s="47" t="s">
        <v>60</v>
      </c>
      <c r="C48" s="20">
        <v>13679</v>
      </c>
      <c r="D48" s="20">
        <v>0</v>
      </c>
      <c r="E48" s="20">
        <v>0</v>
      </c>
      <c r="F48" s="20">
        <v>7</v>
      </c>
      <c r="G48" s="20">
        <v>0</v>
      </c>
      <c r="H48" s="20">
        <v>0</v>
      </c>
      <c r="I48" s="19">
        <f t="shared" si="10"/>
        <v>13686</v>
      </c>
      <c r="K48" s="170" t="s">
        <v>145</v>
      </c>
      <c r="L48" s="170"/>
      <c r="M48" s="170"/>
    </row>
    <row r="49" spans="2:13" s="17" customFormat="1" ht="13.5" customHeight="1" thickBot="1" x14ac:dyDescent="0.25">
      <c r="B49" s="48" t="s">
        <v>61</v>
      </c>
      <c r="C49" s="23">
        <v>10606</v>
      </c>
      <c r="D49" s="23">
        <v>0</v>
      </c>
      <c r="E49" s="23">
        <v>717</v>
      </c>
      <c r="F49" s="23">
        <v>1339</v>
      </c>
      <c r="G49" s="23">
        <v>649</v>
      </c>
      <c r="H49" s="23">
        <v>799</v>
      </c>
      <c r="I49" s="21">
        <f t="shared" si="10"/>
        <v>14110</v>
      </c>
      <c r="K49" s="170"/>
      <c r="L49" s="170"/>
      <c r="M49" s="170"/>
    </row>
    <row r="50" spans="2:13" s="17" customFormat="1" ht="13.5" customHeight="1" thickTop="1" x14ac:dyDescent="0.2">
      <c r="B50" s="49" t="s">
        <v>62</v>
      </c>
      <c r="C50" s="24">
        <f>SUM(C43:C49)</f>
        <v>275365</v>
      </c>
      <c r="D50" s="24">
        <f t="shared" ref="D50:H50" si="11">SUM(D43:D49)</f>
        <v>42407</v>
      </c>
      <c r="E50" s="24">
        <f t="shared" si="11"/>
        <v>48608</v>
      </c>
      <c r="F50" s="24">
        <f t="shared" si="11"/>
        <v>33583</v>
      </c>
      <c r="G50" s="24">
        <f t="shared" si="11"/>
        <v>31689</v>
      </c>
      <c r="H50" s="24">
        <f t="shared" si="11"/>
        <v>51611</v>
      </c>
      <c r="I50" s="18">
        <f>SUM(I43:I49)</f>
        <v>483263</v>
      </c>
      <c r="K50" s="170"/>
      <c r="L50" s="170"/>
      <c r="M50" s="170"/>
    </row>
    <row r="51" spans="2:13" s="17" customFormat="1" ht="13.5" customHeight="1" x14ac:dyDescent="0.2">
      <c r="B51" s="47" t="s">
        <v>47</v>
      </c>
      <c r="C51" s="35">
        <f>C50/I50*100</f>
        <v>56.980360590403158</v>
      </c>
      <c r="D51" s="35">
        <f>D50/I50*100</f>
        <v>8.7751390029859522</v>
      </c>
      <c r="E51" s="35">
        <f>E50/I50*100</f>
        <v>10.058291241001276</v>
      </c>
      <c r="F51" s="35">
        <f>F50/I50*100</f>
        <v>6.9492181276033964</v>
      </c>
      <c r="G51" s="35">
        <f>G50/I50*100</f>
        <v>6.5572990276516103</v>
      </c>
      <c r="H51" s="35">
        <f>H50/I50*100</f>
        <v>10.679692010354611</v>
      </c>
      <c r="I51" s="19">
        <f t="shared" si="10"/>
        <v>100.00000000000001</v>
      </c>
    </row>
    <row r="52" spans="2:13" s="17" customFormat="1" ht="13.5" customHeight="1" x14ac:dyDescent="0.2"/>
    <row r="53" spans="2:13" s="17" customFormat="1" ht="13.5" customHeight="1" x14ac:dyDescent="0.2">
      <c r="B53" s="171" t="s">
        <v>146</v>
      </c>
      <c r="C53" s="171"/>
    </row>
    <row r="54" spans="2:13" s="32" customFormat="1" ht="13.5" customHeight="1" x14ac:dyDescent="0.2">
      <c r="B54" s="42"/>
      <c r="C54" s="43" t="s">
        <v>40</v>
      </c>
      <c r="D54" s="44" t="s">
        <v>41</v>
      </c>
      <c r="E54" s="44" t="s">
        <v>42</v>
      </c>
      <c r="F54" s="44" t="s">
        <v>43</v>
      </c>
      <c r="G54" s="44" t="s">
        <v>44</v>
      </c>
      <c r="H54" s="45" t="s">
        <v>45</v>
      </c>
      <c r="I54" s="44" t="s">
        <v>0</v>
      </c>
      <c r="J54" s="33"/>
    </row>
    <row r="55" spans="2:13" s="17" customFormat="1" ht="13.5" customHeight="1" x14ac:dyDescent="0.2">
      <c r="B55" s="46" t="s">
        <v>147</v>
      </c>
      <c r="C55" s="20">
        <v>16142</v>
      </c>
      <c r="D55" s="20">
        <v>2447</v>
      </c>
      <c r="E55" s="20">
        <v>1560</v>
      </c>
      <c r="F55" s="20">
        <v>1323</v>
      </c>
      <c r="G55" s="20">
        <v>1434</v>
      </c>
      <c r="H55" s="28">
        <v>1480</v>
      </c>
      <c r="I55" s="20">
        <f>SUM(C55:H55)</f>
        <v>24386</v>
      </c>
    </row>
    <row r="56" spans="2:13" ht="12.75" customHeight="1" x14ac:dyDescent="0.2"/>
    <row r="57" spans="2:13" ht="13.5" customHeight="1" x14ac:dyDescent="0.2"/>
  </sheetData>
  <mergeCells count="21">
    <mergeCell ref="K43:M46"/>
    <mergeCell ref="K48:M50"/>
    <mergeCell ref="B53:C53"/>
    <mergeCell ref="J26:K26"/>
    <mergeCell ref="J21:K21"/>
    <mergeCell ref="J22:K22"/>
    <mergeCell ref="J23:K23"/>
    <mergeCell ref="J24:K24"/>
    <mergeCell ref="J25:K25"/>
    <mergeCell ref="J38:K38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</mergeCells>
  <phoneticPr fontId="4"/>
  <pageMargins left="0.39370078740157483" right="0.39370078740157483" top="0.78740157480314965" bottom="0.78740157480314965" header="0.51181102362204722" footer="0.51181102362204722"/>
  <pageSetup paperSize="9" orientation="portrait" verticalDpi="300" r:id="rId1"/>
  <headerFooter alignWithMargins="0">
    <oddFooter>&amp;C&amp;"Century,標準"&amp;12 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1"/>
  <sheetViews>
    <sheetView zoomScaleNormal="100" workbookViewId="0">
      <selection activeCell="E56" sqref="E56"/>
    </sheetView>
  </sheetViews>
  <sheetFormatPr defaultColWidth="9" defaultRowHeight="12" x14ac:dyDescent="0.2"/>
  <cols>
    <col min="1" max="1" width="2.77734375" style="68" customWidth="1"/>
    <col min="2" max="2" width="9.88671875" style="67" customWidth="1"/>
    <col min="3" max="3" width="10.77734375" style="68" customWidth="1"/>
    <col min="4" max="4" width="9.88671875" style="68" customWidth="1"/>
    <col min="5" max="5" width="8.88671875" style="68" customWidth="1"/>
    <col min="6" max="6" width="5.77734375" style="68" customWidth="1"/>
    <col min="7" max="7" width="2.6640625" style="68" customWidth="1"/>
    <col min="8" max="9" width="10.109375" style="68" customWidth="1"/>
    <col min="10" max="10" width="9.33203125" style="68" customWidth="1"/>
    <col min="11" max="11" width="10.77734375" style="68" customWidth="1"/>
    <col min="12" max="12" width="8.77734375" style="68" customWidth="1"/>
    <col min="13" max="13" width="14.44140625" style="68" customWidth="1"/>
    <col min="14" max="14" width="9" style="69"/>
    <col min="15" max="16384" width="9" style="68"/>
  </cols>
  <sheetData>
    <row r="1" spans="1:14" ht="13.5" customHeight="1" x14ac:dyDescent="0.2">
      <c r="A1" s="97" t="s">
        <v>148</v>
      </c>
      <c r="B1" s="96"/>
    </row>
    <row r="2" spans="1:14" s="70" customFormat="1" ht="13.5" customHeight="1" x14ac:dyDescent="0.2">
      <c r="A2" s="123"/>
      <c r="B2" s="74" t="s">
        <v>54</v>
      </c>
      <c r="C2" s="42" t="s">
        <v>40</v>
      </c>
      <c r="D2" s="123" t="s">
        <v>63</v>
      </c>
      <c r="E2" s="123" t="s">
        <v>64</v>
      </c>
      <c r="F2" s="196" t="s">
        <v>65</v>
      </c>
      <c r="G2" s="199"/>
      <c r="H2" s="123" t="s">
        <v>66</v>
      </c>
      <c r="I2" s="123" t="s">
        <v>67</v>
      </c>
      <c r="J2" s="123" t="s">
        <v>46</v>
      </c>
      <c r="K2" s="124" t="s">
        <v>0</v>
      </c>
      <c r="L2" s="125" t="s">
        <v>47</v>
      </c>
      <c r="N2" s="71"/>
    </row>
    <row r="3" spans="1:14" ht="13.5" customHeight="1" x14ac:dyDescent="0.2">
      <c r="A3" s="186" t="s">
        <v>70</v>
      </c>
      <c r="B3" s="81" t="s">
        <v>55</v>
      </c>
      <c r="C3" s="82">
        <v>322655</v>
      </c>
      <c r="D3" s="82">
        <v>6588</v>
      </c>
      <c r="E3" s="82">
        <v>53622</v>
      </c>
      <c r="F3" s="200">
        <v>24171</v>
      </c>
      <c r="G3" s="201"/>
      <c r="H3" s="82">
        <v>38927</v>
      </c>
      <c r="I3" s="82">
        <v>42066</v>
      </c>
      <c r="J3" s="82">
        <v>80</v>
      </c>
      <c r="K3" s="72">
        <f>SUM(C3:J3)</f>
        <v>488109</v>
      </c>
      <c r="L3" s="120">
        <f>K3/K18*100</f>
        <v>35.266156673930261</v>
      </c>
      <c r="M3" s="73"/>
    </row>
    <row r="4" spans="1:14" ht="13.5" customHeight="1" x14ac:dyDescent="0.2">
      <c r="A4" s="186"/>
      <c r="B4" s="74" t="s">
        <v>68</v>
      </c>
      <c r="C4" s="75">
        <v>55198</v>
      </c>
      <c r="D4" s="75">
        <v>16</v>
      </c>
      <c r="E4" s="75">
        <v>5487</v>
      </c>
      <c r="F4" s="184">
        <v>2382</v>
      </c>
      <c r="G4" s="185"/>
      <c r="H4" s="75">
        <v>5906</v>
      </c>
      <c r="I4" s="75">
        <v>10692</v>
      </c>
      <c r="J4" s="75">
        <v>0</v>
      </c>
      <c r="K4" s="76">
        <f t="shared" ref="K4:K17" si="0">SUM(C4:J4)</f>
        <v>79681</v>
      </c>
      <c r="L4" s="83">
        <f>K4/K18*100</f>
        <v>5.7569981908455627</v>
      </c>
      <c r="M4" s="73"/>
    </row>
    <row r="5" spans="1:14" ht="13.5" customHeight="1" x14ac:dyDescent="0.2">
      <c r="A5" s="186"/>
      <c r="B5" s="74" t="s">
        <v>69</v>
      </c>
      <c r="C5" s="75">
        <v>52308</v>
      </c>
      <c r="D5" s="75">
        <v>1</v>
      </c>
      <c r="E5" s="75">
        <v>200</v>
      </c>
      <c r="F5" s="184">
        <v>34</v>
      </c>
      <c r="G5" s="185"/>
      <c r="H5" s="75">
        <v>216</v>
      </c>
      <c r="I5" s="75">
        <v>128</v>
      </c>
      <c r="J5" s="75">
        <v>0</v>
      </c>
      <c r="K5" s="76">
        <f t="shared" si="0"/>
        <v>52887</v>
      </c>
      <c r="L5" s="83">
        <f>K5/K18*100</f>
        <v>3.8211162425076153</v>
      </c>
      <c r="M5" s="73"/>
    </row>
    <row r="6" spans="1:14" ht="13.5" customHeight="1" x14ac:dyDescent="0.2">
      <c r="A6" s="186"/>
      <c r="B6" s="77" t="s">
        <v>58</v>
      </c>
      <c r="C6" s="75">
        <v>2621</v>
      </c>
      <c r="D6" s="75">
        <v>0</v>
      </c>
      <c r="E6" s="75">
        <v>11</v>
      </c>
      <c r="F6" s="184">
        <v>5</v>
      </c>
      <c r="G6" s="185"/>
      <c r="H6" s="75">
        <v>35</v>
      </c>
      <c r="I6" s="75">
        <v>5</v>
      </c>
      <c r="J6" s="75">
        <v>0</v>
      </c>
      <c r="K6" s="76">
        <f t="shared" si="0"/>
        <v>2677</v>
      </c>
      <c r="L6" s="83">
        <f>K6/K18*100</f>
        <v>0.19341479345005172</v>
      </c>
      <c r="M6" s="73"/>
    </row>
    <row r="7" spans="1:14" ht="13.5" customHeight="1" x14ac:dyDescent="0.2">
      <c r="A7" s="186"/>
      <c r="B7" s="74" t="s">
        <v>71</v>
      </c>
      <c r="C7" s="75">
        <v>23</v>
      </c>
      <c r="D7" s="75">
        <v>0</v>
      </c>
      <c r="E7" s="75">
        <v>2</v>
      </c>
      <c r="F7" s="184">
        <v>1</v>
      </c>
      <c r="G7" s="185"/>
      <c r="H7" s="75">
        <v>7</v>
      </c>
      <c r="I7" s="75">
        <v>1</v>
      </c>
      <c r="J7" s="75">
        <v>0</v>
      </c>
      <c r="K7" s="76">
        <f t="shared" si="0"/>
        <v>34</v>
      </c>
      <c r="L7" s="83">
        <f>K7/K18*100</f>
        <v>2.4565196030264321E-3</v>
      </c>
      <c r="M7" s="73"/>
    </row>
    <row r="8" spans="1:14" ht="13.5" customHeight="1" x14ac:dyDescent="0.2">
      <c r="A8" s="186"/>
      <c r="B8" s="74" t="s">
        <v>72</v>
      </c>
      <c r="C8" s="75">
        <v>1424</v>
      </c>
      <c r="D8" s="75">
        <v>8</v>
      </c>
      <c r="E8" s="75">
        <v>280</v>
      </c>
      <c r="F8" s="184">
        <v>241</v>
      </c>
      <c r="G8" s="185"/>
      <c r="H8" s="75">
        <v>282</v>
      </c>
      <c r="I8" s="75">
        <v>121</v>
      </c>
      <c r="J8" s="75">
        <v>0</v>
      </c>
      <c r="K8" s="76">
        <f t="shared" si="0"/>
        <v>2356</v>
      </c>
      <c r="L8" s="83">
        <f>K8/K18*100</f>
        <v>0.17022235837441982</v>
      </c>
      <c r="M8" s="73"/>
    </row>
    <row r="9" spans="1:14" ht="13.5" customHeight="1" x14ac:dyDescent="0.2">
      <c r="A9" s="186"/>
      <c r="B9" s="74" t="s">
        <v>73</v>
      </c>
      <c r="C9" s="75">
        <v>142</v>
      </c>
      <c r="D9" s="75">
        <v>0</v>
      </c>
      <c r="E9" s="75">
        <v>1</v>
      </c>
      <c r="F9" s="184">
        <v>2</v>
      </c>
      <c r="G9" s="185"/>
      <c r="H9" s="75">
        <v>1</v>
      </c>
      <c r="I9" s="75">
        <v>1</v>
      </c>
      <c r="J9" s="75">
        <v>0</v>
      </c>
      <c r="K9" s="76">
        <f t="shared" si="0"/>
        <v>147</v>
      </c>
      <c r="L9" s="83">
        <f>K9/K18*100</f>
        <v>1.062083475426134E-2</v>
      </c>
      <c r="M9" s="73"/>
    </row>
    <row r="10" spans="1:14" ht="13.5" customHeight="1" x14ac:dyDescent="0.2">
      <c r="A10" s="186"/>
      <c r="B10" s="74" t="s">
        <v>74</v>
      </c>
      <c r="C10" s="75">
        <v>219</v>
      </c>
      <c r="D10" s="75">
        <v>0</v>
      </c>
      <c r="E10" s="75">
        <v>5</v>
      </c>
      <c r="F10" s="184">
        <v>0</v>
      </c>
      <c r="G10" s="185"/>
      <c r="H10" s="75">
        <v>18</v>
      </c>
      <c r="I10" s="75">
        <v>0</v>
      </c>
      <c r="J10" s="75">
        <v>0</v>
      </c>
      <c r="K10" s="76">
        <f t="shared" si="0"/>
        <v>242</v>
      </c>
      <c r="L10" s="83">
        <f>K10/K18*100</f>
        <v>1.7484639527423428E-2</v>
      </c>
      <c r="M10" s="73"/>
    </row>
    <row r="11" spans="1:14" ht="13.5" customHeight="1" x14ac:dyDescent="0.2">
      <c r="A11" s="186"/>
      <c r="B11" s="74" t="s">
        <v>57</v>
      </c>
      <c r="C11" s="75">
        <v>219917</v>
      </c>
      <c r="D11" s="75">
        <v>20741</v>
      </c>
      <c r="E11" s="75">
        <v>41965</v>
      </c>
      <c r="F11" s="184">
        <v>14814</v>
      </c>
      <c r="G11" s="185"/>
      <c r="H11" s="75">
        <v>30313</v>
      </c>
      <c r="I11" s="75">
        <v>19179</v>
      </c>
      <c r="J11" s="75">
        <v>0</v>
      </c>
      <c r="K11" s="76">
        <f t="shared" si="0"/>
        <v>346929</v>
      </c>
      <c r="L11" s="83">
        <f>K11/K18*100</f>
        <v>25.065820275245798</v>
      </c>
      <c r="M11" s="73"/>
    </row>
    <row r="12" spans="1:14" ht="13.5" customHeight="1" x14ac:dyDescent="0.2">
      <c r="A12" s="186"/>
      <c r="B12" s="74" t="s">
        <v>75</v>
      </c>
      <c r="C12" s="75">
        <v>179389</v>
      </c>
      <c r="D12" s="75">
        <v>9781</v>
      </c>
      <c r="E12" s="75">
        <v>50592</v>
      </c>
      <c r="F12" s="184">
        <v>12329</v>
      </c>
      <c r="G12" s="185"/>
      <c r="H12" s="75">
        <v>30184</v>
      </c>
      <c r="I12" s="75">
        <v>14306</v>
      </c>
      <c r="J12" s="75">
        <v>0</v>
      </c>
      <c r="K12" s="76">
        <f t="shared" si="0"/>
        <v>296581</v>
      </c>
      <c r="L12" s="83">
        <f>K12/K18*100</f>
        <v>21.428148246623007</v>
      </c>
      <c r="M12" s="73"/>
    </row>
    <row r="13" spans="1:14" ht="13.5" customHeight="1" x14ac:dyDescent="0.2">
      <c r="A13" s="186"/>
      <c r="B13" s="74" t="s">
        <v>76</v>
      </c>
      <c r="C13" s="75">
        <v>6406</v>
      </c>
      <c r="D13" s="75">
        <v>105</v>
      </c>
      <c r="E13" s="75">
        <v>1647</v>
      </c>
      <c r="F13" s="184">
        <v>383</v>
      </c>
      <c r="G13" s="185"/>
      <c r="H13" s="75">
        <v>553</v>
      </c>
      <c r="I13" s="75">
        <v>163</v>
      </c>
      <c r="J13" s="75">
        <v>0</v>
      </c>
      <c r="K13" s="76">
        <f t="shared" si="0"/>
        <v>9257</v>
      </c>
      <c r="L13" s="83">
        <f>K13/K18*100</f>
        <v>0.66882358721222601</v>
      </c>
      <c r="M13" s="73"/>
    </row>
    <row r="14" spans="1:14" ht="13.5" customHeight="1" x14ac:dyDescent="0.2">
      <c r="A14" s="186"/>
      <c r="B14" s="77" t="s">
        <v>59</v>
      </c>
      <c r="C14" s="75">
        <v>8237</v>
      </c>
      <c r="D14" s="75">
        <v>0</v>
      </c>
      <c r="E14" s="75">
        <v>107</v>
      </c>
      <c r="F14" s="184">
        <v>6</v>
      </c>
      <c r="G14" s="185"/>
      <c r="H14" s="75">
        <v>64</v>
      </c>
      <c r="I14" s="75">
        <v>11</v>
      </c>
      <c r="J14" s="75">
        <v>0</v>
      </c>
      <c r="K14" s="76">
        <f t="shared" si="0"/>
        <v>8425</v>
      </c>
      <c r="L14" s="83">
        <f>K14/K18*100</f>
        <v>0.60871110751463797</v>
      </c>
      <c r="M14" s="73"/>
    </row>
    <row r="15" spans="1:14" ht="13.5" customHeight="1" x14ac:dyDescent="0.2">
      <c r="A15" s="186"/>
      <c r="B15" s="77" t="s">
        <v>60</v>
      </c>
      <c r="C15" s="75">
        <v>51961</v>
      </c>
      <c r="D15" s="75">
        <v>0</v>
      </c>
      <c r="E15" s="75">
        <v>1</v>
      </c>
      <c r="F15" s="184">
        <v>0</v>
      </c>
      <c r="G15" s="185"/>
      <c r="H15" s="75">
        <v>0</v>
      </c>
      <c r="I15" s="75">
        <v>0</v>
      </c>
      <c r="J15" s="75">
        <v>0</v>
      </c>
      <c r="K15" s="76">
        <f t="shared" si="0"/>
        <v>51962</v>
      </c>
      <c r="L15" s="83">
        <f>K15/K18*100</f>
        <v>3.754284459189984</v>
      </c>
      <c r="M15" s="73"/>
    </row>
    <row r="16" spans="1:14" ht="13.5" customHeight="1" x14ac:dyDescent="0.2">
      <c r="A16" s="186"/>
      <c r="B16" s="74" t="s">
        <v>77</v>
      </c>
      <c r="C16" s="75">
        <v>25629</v>
      </c>
      <c r="D16" s="75">
        <v>4</v>
      </c>
      <c r="E16" s="75">
        <v>6173</v>
      </c>
      <c r="F16" s="184">
        <v>3428</v>
      </c>
      <c r="G16" s="185"/>
      <c r="H16" s="75">
        <v>4973</v>
      </c>
      <c r="I16" s="75">
        <v>4578</v>
      </c>
      <c r="J16" s="75">
        <v>0</v>
      </c>
      <c r="K16" s="76">
        <f t="shared" si="0"/>
        <v>44785</v>
      </c>
      <c r="L16" s="83">
        <f>K16/K18*100</f>
        <v>3.2357420712217282</v>
      </c>
      <c r="M16" s="73"/>
    </row>
    <row r="17" spans="1:14" ht="13.5" customHeight="1" thickBot="1" x14ac:dyDescent="0.25">
      <c r="A17" s="186"/>
      <c r="B17" s="78" t="s">
        <v>78</v>
      </c>
      <c r="C17" s="79">
        <v>0</v>
      </c>
      <c r="D17" s="79">
        <v>0</v>
      </c>
      <c r="E17" s="79">
        <v>0</v>
      </c>
      <c r="F17" s="188">
        <v>0</v>
      </c>
      <c r="G17" s="189"/>
      <c r="H17" s="79">
        <v>0</v>
      </c>
      <c r="I17" s="79">
        <v>0</v>
      </c>
      <c r="J17" s="79">
        <v>0</v>
      </c>
      <c r="K17" s="80">
        <f t="shared" si="0"/>
        <v>0</v>
      </c>
      <c r="L17" s="121">
        <f>K17/K18*100</f>
        <v>0</v>
      </c>
      <c r="M17" s="73"/>
    </row>
    <row r="18" spans="1:14" ht="13.5" customHeight="1" thickTop="1" x14ac:dyDescent="0.2">
      <c r="A18" s="186"/>
      <c r="B18" s="81" t="s">
        <v>79</v>
      </c>
      <c r="C18" s="82">
        <f>SUM(C3:C17)</f>
        <v>926129</v>
      </c>
      <c r="D18" s="82">
        <f>SUM(D3:D17)</f>
        <v>37244</v>
      </c>
      <c r="E18" s="82">
        <f>SUM(E3:E17)</f>
        <v>160093</v>
      </c>
      <c r="F18" s="190">
        <f>SUM(F3:G17)</f>
        <v>57796</v>
      </c>
      <c r="G18" s="191"/>
      <c r="H18" s="82">
        <f>SUM(H3:H17)</f>
        <v>111479</v>
      </c>
      <c r="I18" s="82">
        <f>SUM(I3:I17)</f>
        <v>91251</v>
      </c>
      <c r="J18" s="82">
        <f>SUM(J3:J17)</f>
        <v>80</v>
      </c>
      <c r="K18" s="72">
        <f>SUM(K3:K17)</f>
        <v>1384072</v>
      </c>
      <c r="L18" s="82">
        <f>SUM(L3:L17)</f>
        <v>100.00000000000001</v>
      </c>
    </row>
    <row r="19" spans="1:14" ht="13.5" customHeight="1" x14ac:dyDescent="0.2">
      <c r="A19" s="186"/>
      <c r="B19" s="77" t="s">
        <v>80</v>
      </c>
      <c r="C19" s="83">
        <f>C18/K18*100</f>
        <v>66.913354218566667</v>
      </c>
      <c r="D19" s="83">
        <f>D18/K18*100</f>
        <v>2.6909004733857778</v>
      </c>
      <c r="E19" s="83">
        <f>E18/K18*100</f>
        <v>11.566811553156194</v>
      </c>
      <c r="F19" s="192">
        <f>F18/K18*100</f>
        <v>4.175794322838696</v>
      </c>
      <c r="G19" s="193"/>
      <c r="H19" s="83">
        <f>H18/K18*100</f>
        <v>8.0544220242877529</v>
      </c>
      <c r="I19" s="83">
        <f>I18/K18*100</f>
        <v>6.5929373616401454</v>
      </c>
      <c r="J19" s="83">
        <v>0</v>
      </c>
      <c r="K19" s="75">
        <f>SUM(C19:J19)</f>
        <v>99.994219953875245</v>
      </c>
      <c r="L19" s="89"/>
      <c r="M19" s="84"/>
    </row>
    <row r="20" spans="1:14" ht="13.5" customHeight="1" x14ac:dyDescent="0.2">
      <c r="A20" s="186"/>
      <c r="B20" s="74" t="s">
        <v>81</v>
      </c>
      <c r="C20" s="85">
        <v>260</v>
      </c>
      <c r="D20" s="85">
        <v>168</v>
      </c>
      <c r="E20" s="85">
        <v>260</v>
      </c>
      <c r="F20" s="184">
        <v>258</v>
      </c>
      <c r="G20" s="185"/>
      <c r="H20" s="85">
        <v>240</v>
      </c>
      <c r="I20" s="85">
        <v>260</v>
      </c>
      <c r="J20" s="122"/>
      <c r="K20" s="122"/>
      <c r="L20" s="84"/>
      <c r="M20" s="84"/>
    </row>
    <row r="21" spans="1:14" ht="13.5" customHeight="1" x14ac:dyDescent="0.2">
      <c r="A21" s="187"/>
      <c r="B21" s="74" t="s">
        <v>82</v>
      </c>
      <c r="C21" s="75">
        <f>C18/C20</f>
        <v>3562.0346153846153</v>
      </c>
      <c r="D21" s="75">
        <f>D18/D20</f>
        <v>221.6904761904762</v>
      </c>
      <c r="E21" s="75">
        <f>E18/E20</f>
        <v>615.74230769230769</v>
      </c>
      <c r="F21" s="194">
        <f>F18/F20</f>
        <v>224.01550387596899</v>
      </c>
      <c r="G21" s="195"/>
      <c r="H21" s="75">
        <f>H18/H20</f>
        <v>464.49583333333334</v>
      </c>
      <c r="I21" s="75">
        <f>I18/I20</f>
        <v>350.96538461538461</v>
      </c>
      <c r="J21" s="122"/>
      <c r="K21" s="122"/>
      <c r="L21" s="84"/>
      <c r="M21" s="84"/>
    </row>
    <row r="22" spans="1:14" ht="13.5" customHeight="1" x14ac:dyDescent="0.2">
      <c r="A22" s="196" t="s">
        <v>83</v>
      </c>
      <c r="B22" s="197"/>
      <c r="C22" s="75">
        <v>7212</v>
      </c>
      <c r="D22" s="75">
        <v>0</v>
      </c>
      <c r="E22" s="75">
        <v>0</v>
      </c>
      <c r="F22" s="198">
        <v>0</v>
      </c>
      <c r="G22" s="198"/>
      <c r="H22" s="75">
        <v>0</v>
      </c>
      <c r="I22" s="75">
        <v>0</v>
      </c>
      <c r="J22" s="75">
        <v>0</v>
      </c>
      <c r="K22" s="75">
        <f>SUM(C22:J22)</f>
        <v>7212</v>
      </c>
      <c r="L22" s="84"/>
      <c r="M22" s="84"/>
    </row>
    <row r="23" spans="1:14" ht="13.5" customHeight="1" x14ac:dyDescent="0.2"/>
    <row r="24" spans="1:14" s="86" customFormat="1" ht="13.5" customHeight="1" x14ac:dyDescent="0.2">
      <c r="A24" s="97" t="s">
        <v>149</v>
      </c>
      <c r="B24" s="67"/>
      <c r="C24" s="68"/>
      <c r="D24" s="68"/>
      <c r="E24" s="68"/>
      <c r="F24" s="68"/>
      <c r="G24" s="97" t="s">
        <v>150</v>
      </c>
      <c r="H24" s="68"/>
      <c r="I24" s="68"/>
      <c r="J24" s="68"/>
      <c r="K24" s="68"/>
      <c r="L24" s="68"/>
      <c r="N24" s="87"/>
    </row>
    <row r="25" spans="1:14" ht="13.5" customHeight="1" x14ac:dyDescent="0.2">
      <c r="A25" s="176" t="s">
        <v>84</v>
      </c>
      <c r="B25" s="177"/>
      <c r="C25" s="148" t="s">
        <v>85</v>
      </c>
      <c r="D25" s="149" t="s">
        <v>47</v>
      </c>
      <c r="E25" s="88"/>
      <c r="F25" s="86"/>
      <c r="G25" s="176" t="s">
        <v>84</v>
      </c>
      <c r="H25" s="177"/>
      <c r="I25" s="148" t="s">
        <v>85</v>
      </c>
      <c r="J25" s="149" t="s">
        <v>47</v>
      </c>
      <c r="L25" s="86"/>
    </row>
    <row r="26" spans="1:14" ht="13.5" customHeight="1" x14ac:dyDescent="0.2">
      <c r="A26" s="126">
        <v>0</v>
      </c>
      <c r="B26" s="133" t="s">
        <v>86</v>
      </c>
      <c r="C26" s="72">
        <v>13876</v>
      </c>
      <c r="D26" s="120">
        <f>C26/C50*100</f>
        <v>1.0025490003410227</v>
      </c>
      <c r="E26" s="89"/>
      <c r="G26" s="126">
        <v>0</v>
      </c>
      <c r="H26" s="142" t="s">
        <v>86</v>
      </c>
      <c r="I26" s="72">
        <v>9961</v>
      </c>
      <c r="J26" s="120">
        <f>I26/I50*100</f>
        <v>2.0611964913515002</v>
      </c>
    </row>
    <row r="27" spans="1:14" ht="13.5" customHeight="1" x14ac:dyDescent="0.2">
      <c r="A27" s="127">
        <v>1</v>
      </c>
      <c r="B27" s="134" t="s">
        <v>87</v>
      </c>
      <c r="C27" s="76">
        <v>29746</v>
      </c>
      <c r="D27" s="83">
        <f>C27/C50*100</f>
        <v>2.1491656503418897</v>
      </c>
      <c r="E27" s="89"/>
      <c r="G27" s="127">
        <v>1</v>
      </c>
      <c r="H27" s="143" t="s">
        <v>87</v>
      </c>
      <c r="I27" s="76">
        <v>11834</v>
      </c>
      <c r="J27" s="83">
        <f>I27/I50*100</f>
        <v>2.4487701313777381</v>
      </c>
    </row>
    <row r="28" spans="1:14" ht="13.5" customHeight="1" x14ac:dyDescent="0.2">
      <c r="A28" s="128">
        <v>2</v>
      </c>
      <c r="B28" s="135" t="s">
        <v>88</v>
      </c>
      <c r="C28" s="76">
        <v>69096</v>
      </c>
      <c r="D28" s="83">
        <f>C28/C50*100</f>
        <v>4.9922258379621871</v>
      </c>
      <c r="E28" s="89"/>
      <c r="G28" s="128">
        <v>2</v>
      </c>
      <c r="H28" s="144" t="s">
        <v>88</v>
      </c>
      <c r="I28" s="76">
        <v>37092</v>
      </c>
      <c r="J28" s="83">
        <f>I28/I50*100</f>
        <v>7.6753237884961187</v>
      </c>
    </row>
    <row r="29" spans="1:14" ht="13.5" customHeight="1" x14ac:dyDescent="0.2">
      <c r="A29" s="127">
        <v>3</v>
      </c>
      <c r="B29" s="134" t="s">
        <v>89</v>
      </c>
      <c r="C29" s="76">
        <v>63342</v>
      </c>
      <c r="D29" s="83">
        <f>C29/C50*100</f>
        <v>4.5764960204382428</v>
      </c>
      <c r="E29" s="89"/>
      <c r="G29" s="127">
        <v>3</v>
      </c>
      <c r="H29" s="143" t="s">
        <v>89</v>
      </c>
      <c r="I29" s="76">
        <v>34988</v>
      </c>
      <c r="J29" s="83">
        <f>I29/I50*100</f>
        <v>7.2399500892888549</v>
      </c>
    </row>
    <row r="30" spans="1:14" ht="13.5" customHeight="1" x14ac:dyDescent="0.2">
      <c r="A30" s="128">
        <v>4</v>
      </c>
      <c r="B30" s="135" t="s">
        <v>90</v>
      </c>
      <c r="C30" s="76">
        <v>102477</v>
      </c>
      <c r="D30" s="83">
        <f>C30/C50*100</f>
        <v>7.4040223340982259</v>
      </c>
      <c r="E30" s="89"/>
      <c r="G30" s="128">
        <v>4</v>
      </c>
      <c r="H30" s="144" t="s">
        <v>90</v>
      </c>
      <c r="I30" s="76">
        <v>32647</v>
      </c>
      <c r="J30" s="83">
        <f>I30/I50*100</f>
        <v>6.7555347709218383</v>
      </c>
    </row>
    <row r="31" spans="1:14" ht="13.5" customHeight="1" x14ac:dyDescent="0.2">
      <c r="A31" s="127">
        <v>5</v>
      </c>
      <c r="B31" s="134" t="s">
        <v>91</v>
      </c>
      <c r="C31" s="76">
        <v>91743</v>
      </c>
      <c r="D31" s="83">
        <f>C31/C50*100</f>
        <v>6.6284846453074699</v>
      </c>
      <c r="E31" s="89"/>
      <c r="G31" s="127">
        <v>5</v>
      </c>
      <c r="H31" s="143" t="s">
        <v>91</v>
      </c>
      <c r="I31" s="76">
        <v>28542</v>
      </c>
      <c r="J31" s="83">
        <f>I31/I50*100</f>
        <v>5.906100818808806</v>
      </c>
    </row>
    <row r="32" spans="1:14" ht="13.5" customHeight="1" x14ac:dyDescent="0.2">
      <c r="A32" s="128">
        <v>6</v>
      </c>
      <c r="B32" s="135" t="s">
        <v>92</v>
      </c>
      <c r="C32" s="76">
        <v>23727</v>
      </c>
      <c r="D32" s="83">
        <f>C32/C50*100</f>
        <v>1.7142894300296516</v>
      </c>
      <c r="E32" s="89"/>
      <c r="G32" s="128">
        <v>6</v>
      </c>
      <c r="H32" s="144" t="s">
        <v>92</v>
      </c>
      <c r="I32" s="76">
        <v>11849</v>
      </c>
      <c r="J32" s="83">
        <f>I32/I50*100</f>
        <v>2.4518740313245582</v>
      </c>
    </row>
    <row r="33" spans="1:12" ht="13.5" customHeight="1" x14ac:dyDescent="0.2">
      <c r="A33" s="127">
        <v>7</v>
      </c>
      <c r="B33" s="134" t="s">
        <v>93</v>
      </c>
      <c r="C33" s="76">
        <v>74251</v>
      </c>
      <c r="D33" s="83">
        <f>C33/C50*100</f>
        <v>5.3646775601269301</v>
      </c>
      <c r="E33" s="89"/>
      <c r="G33" s="127">
        <v>7</v>
      </c>
      <c r="H33" s="143" t="s">
        <v>93</v>
      </c>
      <c r="I33" s="76">
        <v>33812</v>
      </c>
      <c r="J33" s="83">
        <f>I33/I50*100</f>
        <v>6.996604333458178</v>
      </c>
    </row>
    <row r="34" spans="1:12" ht="13.5" customHeight="1" x14ac:dyDescent="0.2">
      <c r="A34" s="128">
        <v>8</v>
      </c>
      <c r="B34" s="135" t="s">
        <v>94</v>
      </c>
      <c r="C34" s="76">
        <v>13219</v>
      </c>
      <c r="D34" s="83">
        <f>C34/C50*100</f>
        <v>0.95508037154136483</v>
      </c>
      <c r="E34" s="89"/>
      <c r="G34" s="128">
        <v>8</v>
      </c>
      <c r="H34" s="144" t="s">
        <v>94</v>
      </c>
      <c r="I34" s="76">
        <v>7330</v>
      </c>
      <c r="J34" s="83">
        <f>I34/I50*100</f>
        <v>1.5167724406792988</v>
      </c>
    </row>
    <row r="35" spans="1:12" ht="13.5" customHeight="1" x14ac:dyDescent="0.2">
      <c r="A35" s="128">
        <v>9</v>
      </c>
      <c r="B35" s="135" t="s">
        <v>95</v>
      </c>
      <c r="C35" s="76">
        <v>88929</v>
      </c>
      <c r="D35" s="83">
        <f>C35/C50*100</f>
        <v>6.4251715228687525</v>
      </c>
      <c r="E35" s="89"/>
      <c r="G35" s="128">
        <v>9</v>
      </c>
      <c r="H35" s="144" t="s">
        <v>95</v>
      </c>
      <c r="I35" s="76">
        <v>67658</v>
      </c>
      <c r="J35" s="83">
        <f>I35/I50*100</f>
        <v>14.000244173462484</v>
      </c>
    </row>
    <row r="36" spans="1:12" ht="13.5" customHeight="1" x14ac:dyDescent="0.2">
      <c r="A36" s="127" t="s">
        <v>96</v>
      </c>
      <c r="B36" s="134" t="s">
        <v>97</v>
      </c>
      <c r="C36" s="76">
        <v>326313</v>
      </c>
      <c r="D36" s="83">
        <f>C36/C50*100</f>
        <v>23.576302388893065</v>
      </c>
      <c r="E36" s="89"/>
      <c r="G36" s="127" t="s">
        <v>96</v>
      </c>
      <c r="H36" s="143" t="s">
        <v>97</v>
      </c>
      <c r="I36" s="76">
        <v>98910</v>
      </c>
      <c r="J36" s="83">
        <f>I36/I50*100</f>
        <v>20.467116249330076</v>
      </c>
    </row>
    <row r="37" spans="1:12" ht="13.5" customHeight="1" x14ac:dyDescent="0.2">
      <c r="A37" s="128" t="s">
        <v>98</v>
      </c>
      <c r="B37" s="135" t="s">
        <v>99</v>
      </c>
      <c r="C37" s="76">
        <v>2275</v>
      </c>
      <c r="D37" s="83">
        <f>C37/C50*100</f>
        <v>0.16437006167309215</v>
      </c>
      <c r="E37" s="89"/>
      <c r="G37" s="128" t="s">
        <v>98</v>
      </c>
      <c r="H37" s="144" t="s">
        <v>99</v>
      </c>
      <c r="I37" s="76">
        <v>2784</v>
      </c>
      <c r="J37" s="83">
        <f>I37/I50*100</f>
        <v>0.57608383012976372</v>
      </c>
    </row>
    <row r="38" spans="1:12" ht="13.5" customHeight="1" x14ac:dyDescent="0.2">
      <c r="A38" s="128" t="s">
        <v>100</v>
      </c>
      <c r="B38" s="136" t="s">
        <v>101</v>
      </c>
      <c r="C38" s="76">
        <v>147</v>
      </c>
      <c r="D38" s="83">
        <f>C38/C50*100</f>
        <v>1.062083475426134E-2</v>
      </c>
      <c r="E38" s="89"/>
      <c r="G38" s="128" t="s">
        <v>100</v>
      </c>
      <c r="H38" s="145" t="s">
        <v>101</v>
      </c>
      <c r="I38" s="76">
        <v>3262</v>
      </c>
      <c r="J38" s="83">
        <f>I38/I50*100</f>
        <v>0.67499477510175621</v>
      </c>
    </row>
    <row r="39" spans="1:12" ht="13.5" customHeight="1" x14ac:dyDescent="0.2">
      <c r="A39" s="128" t="s">
        <v>102</v>
      </c>
      <c r="B39" s="137" t="s">
        <v>103</v>
      </c>
      <c r="C39" s="76">
        <v>3288</v>
      </c>
      <c r="D39" s="83">
        <f>C39/C50*100</f>
        <v>0.23755989572796793</v>
      </c>
      <c r="E39" s="89"/>
      <c r="G39" s="128" t="s">
        <v>102</v>
      </c>
      <c r="H39" s="137" t="s">
        <v>103</v>
      </c>
      <c r="I39" s="76">
        <v>726</v>
      </c>
      <c r="J39" s="83">
        <f>I39/I50*100</f>
        <v>0.15022875742608061</v>
      </c>
    </row>
    <row r="40" spans="1:12" ht="13.5" customHeight="1" x14ac:dyDescent="0.2">
      <c r="A40" s="128" t="s">
        <v>104</v>
      </c>
      <c r="B40" s="136" t="s">
        <v>74</v>
      </c>
      <c r="C40" s="90">
        <v>242</v>
      </c>
      <c r="D40" s="83">
        <f>C40/C50*100</f>
        <v>1.7484639527423428E-2</v>
      </c>
      <c r="E40" s="89"/>
      <c r="G40" s="128" t="s">
        <v>104</v>
      </c>
      <c r="H40" s="144" t="s">
        <v>74</v>
      </c>
      <c r="I40" s="90">
        <v>361</v>
      </c>
      <c r="J40" s="83">
        <f>I40/I50*100</f>
        <v>7.4700525386797667E-2</v>
      </c>
    </row>
    <row r="41" spans="1:12" ht="13.5" customHeight="1" x14ac:dyDescent="0.2">
      <c r="A41" s="127" t="s">
        <v>105</v>
      </c>
      <c r="B41" s="134" t="s">
        <v>75</v>
      </c>
      <c r="C41" s="76">
        <v>301131</v>
      </c>
      <c r="D41" s="83">
        <f>C41/C50*100</f>
        <v>21.756888369969193</v>
      </c>
      <c r="E41" s="89"/>
      <c r="G41" s="127" t="s">
        <v>105</v>
      </c>
      <c r="H41" s="143" t="s">
        <v>75</v>
      </c>
      <c r="I41" s="76">
        <v>61146</v>
      </c>
      <c r="J41" s="83">
        <f>I41/I50*100</f>
        <v>12.652737743216427</v>
      </c>
    </row>
    <row r="42" spans="1:12" ht="13.5" customHeight="1" x14ac:dyDescent="0.2">
      <c r="A42" s="128" t="s">
        <v>106</v>
      </c>
      <c r="B42" s="135" t="s">
        <v>76</v>
      </c>
      <c r="C42" s="76">
        <v>9257</v>
      </c>
      <c r="D42" s="83">
        <f>C42/C50*100</f>
        <v>0.66882358721222601</v>
      </c>
      <c r="E42" s="89"/>
      <c r="G42" s="128" t="s">
        <v>106</v>
      </c>
      <c r="H42" s="144" t="s">
        <v>76</v>
      </c>
      <c r="I42" s="76">
        <v>3664</v>
      </c>
      <c r="J42" s="83">
        <f>I42/I50*100</f>
        <v>0.75817929367652814</v>
      </c>
    </row>
    <row r="43" spans="1:12" ht="13.5" customHeight="1" x14ac:dyDescent="0.2">
      <c r="A43" s="128" t="s">
        <v>107</v>
      </c>
      <c r="B43" s="135" t="s">
        <v>108</v>
      </c>
      <c r="C43" s="76">
        <v>73303</v>
      </c>
      <c r="D43" s="83">
        <f>C43/C50*100</f>
        <v>5.2961840135484284</v>
      </c>
      <c r="E43" s="89"/>
      <c r="G43" s="128" t="s">
        <v>107</v>
      </c>
      <c r="H43" s="144" t="s">
        <v>108</v>
      </c>
      <c r="I43" s="76">
        <v>8231</v>
      </c>
      <c r="J43" s="83">
        <f>I43/I50*100</f>
        <v>1.703213364151611</v>
      </c>
    </row>
    <row r="44" spans="1:12" ht="13.5" customHeight="1" x14ac:dyDescent="0.2">
      <c r="A44" s="129" t="s">
        <v>109</v>
      </c>
      <c r="B44" s="138" t="s">
        <v>110</v>
      </c>
      <c r="C44" s="76">
        <v>350</v>
      </c>
      <c r="D44" s="83">
        <f>C44/C50*100</f>
        <v>2.5287701795860328E-2</v>
      </c>
      <c r="E44" s="89"/>
      <c r="G44" s="129" t="s">
        <v>109</v>
      </c>
      <c r="H44" s="139" t="s">
        <v>110</v>
      </c>
      <c r="I44" s="76">
        <v>344</v>
      </c>
      <c r="J44" s="83">
        <f>I44/I50*100</f>
        <v>7.1182772113735165E-2</v>
      </c>
    </row>
    <row r="45" spans="1:12" ht="13.5" customHeight="1" x14ac:dyDescent="0.2">
      <c r="A45" s="129" t="s">
        <v>111</v>
      </c>
      <c r="B45" s="139" t="s">
        <v>112</v>
      </c>
      <c r="C45" s="76">
        <v>625</v>
      </c>
      <c r="D45" s="83">
        <f>C45/C50*100</f>
        <v>4.5156610349750589E-2</v>
      </c>
      <c r="E45" s="89"/>
      <c r="G45" s="129" t="s">
        <v>111</v>
      </c>
      <c r="H45" s="139" t="s">
        <v>112</v>
      </c>
      <c r="I45" s="76">
        <v>238</v>
      </c>
      <c r="J45" s="83">
        <f>I45/I50*100</f>
        <v>4.9248545822874919E-2</v>
      </c>
    </row>
    <row r="46" spans="1:12" ht="13.5" customHeight="1" x14ac:dyDescent="0.2">
      <c r="A46" s="128" t="s">
        <v>113</v>
      </c>
      <c r="B46" s="136" t="s">
        <v>114</v>
      </c>
      <c r="C46" s="76">
        <v>44771</v>
      </c>
      <c r="D46" s="83">
        <f>C46/C50*100</f>
        <v>3.2347305631498937</v>
      </c>
      <c r="E46" s="89"/>
      <c r="G46" s="128" t="s">
        <v>113</v>
      </c>
      <c r="H46" s="145" t="s">
        <v>114</v>
      </c>
      <c r="I46" s="76">
        <v>14104</v>
      </c>
      <c r="J46" s="83">
        <f>I46/I50*100</f>
        <v>2.9184936566631419</v>
      </c>
    </row>
    <row r="47" spans="1:12" ht="13.5" customHeight="1" x14ac:dyDescent="0.2">
      <c r="A47" s="128" t="s">
        <v>115</v>
      </c>
      <c r="B47" s="136" t="s">
        <v>116</v>
      </c>
      <c r="C47" s="76">
        <v>20307</v>
      </c>
      <c r="D47" s="83">
        <f>C47/C50*100</f>
        <v>1.4671924581958162</v>
      </c>
      <c r="E47" s="89"/>
      <c r="G47" s="128" t="s">
        <v>115</v>
      </c>
      <c r="H47" s="145" t="s">
        <v>116</v>
      </c>
      <c r="I47" s="76">
        <v>8180</v>
      </c>
      <c r="J47" s="83">
        <f>I47/I50*100</f>
        <v>1.6926601043324236</v>
      </c>
    </row>
    <row r="48" spans="1:12" ht="13.5" customHeight="1" x14ac:dyDescent="0.2">
      <c r="A48" s="127" t="s">
        <v>117</v>
      </c>
      <c r="B48" s="140" t="s">
        <v>118</v>
      </c>
      <c r="C48" s="76">
        <v>31655</v>
      </c>
      <c r="D48" s="83">
        <f>C48/C50*100</f>
        <v>2.2870920009941678</v>
      </c>
      <c r="E48" s="89"/>
      <c r="G48" s="127" t="s">
        <v>117</v>
      </c>
      <c r="H48" s="146" t="s">
        <v>118</v>
      </c>
      <c r="I48" s="76">
        <v>5506</v>
      </c>
      <c r="J48" s="83">
        <f>I48/I50*100</f>
        <v>1.1393382071460054</v>
      </c>
      <c r="L48" s="84"/>
    </row>
    <row r="49" spans="1:14" ht="13.5" customHeight="1" thickBot="1" x14ac:dyDescent="0.25">
      <c r="A49" s="130" t="s">
        <v>119</v>
      </c>
      <c r="B49" s="141" t="s">
        <v>120</v>
      </c>
      <c r="C49" s="80">
        <v>2</v>
      </c>
      <c r="D49" s="121">
        <f>C49/C50*100</f>
        <v>1.4450115311920189E-4</v>
      </c>
      <c r="E49" s="89"/>
      <c r="G49" s="130" t="s">
        <v>119</v>
      </c>
      <c r="H49" s="147" t="s">
        <v>120</v>
      </c>
      <c r="I49" s="80">
        <v>94</v>
      </c>
      <c r="J49" s="121">
        <f>I49/I50*100</f>
        <v>1.945110633340438E-2</v>
      </c>
    </row>
    <row r="50" spans="1:14" ht="13.5" customHeight="1" thickTop="1" x14ac:dyDescent="0.2">
      <c r="A50" s="178" t="s">
        <v>121</v>
      </c>
      <c r="B50" s="179"/>
      <c r="C50" s="131">
        <f>SUM(C26:C49)</f>
        <v>1384072</v>
      </c>
      <c r="D50" s="132">
        <f>SUM(D26:D49)</f>
        <v>100</v>
      </c>
      <c r="E50" s="89"/>
      <c r="G50" s="178" t="s">
        <v>122</v>
      </c>
      <c r="H50" s="179"/>
      <c r="I50" s="72">
        <f>SUM(I26:I49)</f>
        <v>483263</v>
      </c>
      <c r="J50" s="82">
        <f>SUM(J26:J49)</f>
        <v>99.999999999999986</v>
      </c>
    </row>
    <row r="51" spans="1:14" ht="13.5" customHeight="1" x14ac:dyDescent="0.2">
      <c r="A51" s="91"/>
      <c r="B51" s="91"/>
      <c r="C51" s="92"/>
      <c r="D51" s="89"/>
      <c r="G51" s="91"/>
      <c r="H51" s="91"/>
      <c r="I51" s="84"/>
      <c r="J51" s="89"/>
    </row>
    <row r="52" spans="1:14" ht="13.5" customHeight="1" x14ac:dyDescent="0.2">
      <c r="A52" s="98" t="s">
        <v>151</v>
      </c>
      <c r="B52" s="91"/>
      <c r="C52" s="92"/>
      <c r="D52" s="89"/>
      <c r="E52" s="183" t="s">
        <v>160</v>
      </c>
      <c r="F52" s="183"/>
      <c r="G52" s="183"/>
      <c r="H52" s="183"/>
      <c r="I52" s="99" t="s">
        <v>162</v>
      </c>
      <c r="J52" s="100"/>
    </row>
    <row r="53" spans="1:14" ht="13.5" customHeight="1" x14ac:dyDescent="0.2">
      <c r="A53" s="91"/>
      <c r="B53" s="128" t="s">
        <v>152</v>
      </c>
      <c r="C53" s="150">
        <v>153668</v>
      </c>
      <c r="D53" s="89"/>
      <c r="E53" s="183" t="s">
        <v>161</v>
      </c>
      <c r="F53" s="183"/>
      <c r="G53" s="183"/>
      <c r="H53" s="183"/>
      <c r="I53" s="99" t="s">
        <v>163</v>
      </c>
      <c r="J53" s="100"/>
    </row>
    <row r="54" spans="1:14" ht="13.5" customHeight="1" x14ac:dyDescent="0.2">
      <c r="A54" s="91"/>
      <c r="B54" s="128" t="s">
        <v>153</v>
      </c>
      <c r="C54" s="150">
        <v>300</v>
      </c>
      <c r="D54" s="89"/>
      <c r="E54" s="128" t="s">
        <v>159</v>
      </c>
      <c r="F54" s="180">
        <v>1758</v>
      </c>
      <c r="G54" s="180"/>
      <c r="H54" s="91"/>
      <c r="I54" s="128" t="s">
        <v>154</v>
      </c>
      <c r="J54" s="75">
        <v>121</v>
      </c>
    </row>
    <row r="55" spans="1:14" ht="13.5" customHeight="1" x14ac:dyDescent="0.2">
      <c r="A55" s="91"/>
      <c r="B55" s="128" t="s">
        <v>154</v>
      </c>
      <c r="C55" s="150">
        <v>4391</v>
      </c>
      <c r="D55" s="89"/>
      <c r="E55" s="128" t="s">
        <v>309</v>
      </c>
      <c r="F55" s="180">
        <v>4336</v>
      </c>
      <c r="G55" s="180"/>
      <c r="H55" s="91"/>
      <c r="I55" s="128" t="s">
        <v>155</v>
      </c>
      <c r="J55" s="75">
        <v>20</v>
      </c>
    </row>
    <row r="56" spans="1:14" ht="13.5" customHeight="1" thickBot="1" x14ac:dyDescent="0.25">
      <c r="A56" s="91"/>
      <c r="B56" s="128" t="s">
        <v>155</v>
      </c>
      <c r="C56" s="150">
        <v>1818</v>
      </c>
      <c r="D56" s="89"/>
      <c r="E56" s="130" t="s">
        <v>153</v>
      </c>
      <c r="F56" s="181">
        <v>34</v>
      </c>
      <c r="G56" s="181"/>
      <c r="H56" s="91"/>
      <c r="I56" s="128" t="s">
        <v>156</v>
      </c>
      <c r="J56" s="75">
        <v>112</v>
      </c>
    </row>
    <row r="57" spans="1:14" ht="13.5" customHeight="1" thickTop="1" thickBot="1" x14ac:dyDescent="0.25">
      <c r="A57" s="91"/>
      <c r="B57" s="128" t="s">
        <v>156</v>
      </c>
      <c r="C57" s="150">
        <v>2803</v>
      </c>
      <c r="D57" s="89"/>
      <c r="E57" s="126" t="s">
        <v>158</v>
      </c>
      <c r="F57" s="182">
        <f>SUM(F54:G56)</f>
        <v>6128</v>
      </c>
      <c r="G57" s="182"/>
      <c r="H57" s="91"/>
      <c r="I57" s="130" t="s">
        <v>157</v>
      </c>
      <c r="J57" s="79">
        <v>196</v>
      </c>
    </row>
    <row r="58" spans="1:14" ht="13.5" customHeight="1" thickTop="1" thickBot="1" x14ac:dyDescent="0.25">
      <c r="A58" s="91"/>
      <c r="B58" s="130" t="s">
        <v>157</v>
      </c>
      <c r="C58" s="151">
        <v>4372</v>
      </c>
      <c r="D58" s="89"/>
      <c r="G58" s="91"/>
      <c r="H58" s="91"/>
      <c r="I58" s="126" t="s">
        <v>158</v>
      </c>
      <c r="J58" s="82">
        <f>SUM(J54:J57)</f>
        <v>449</v>
      </c>
    </row>
    <row r="59" spans="1:14" ht="13.5" customHeight="1" thickTop="1" x14ac:dyDescent="0.2">
      <c r="A59" s="91"/>
      <c r="B59" s="126" t="s">
        <v>158</v>
      </c>
      <c r="C59" s="132">
        <f>SUM(C53:C58)</f>
        <v>167352</v>
      </c>
      <c r="D59" s="89"/>
      <c r="G59" s="91"/>
      <c r="H59" s="91"/>
      <c r="I59" s="84"/>
      <c r="J59" s="89"/>
    </row>
    <row r="60" spans="1:14" ht="13.5" customHeight="1" x14ac:dyDescent="0.2">
      <c r="A60" s="91"/>
      <c r="B60" s="91"/>
      <c r="C60" s="92"/>
      <c r="D60" s="89"/>
      <c r="G60" s="91"/>
      <c r="H60" s="91"/>
      <c r="I60" s="84"/>
      <c r="J60" s="89"/>
    </row>
    <row r="61" spans="1:14" ht="13.5" customHeight="1" x14ac:dyDescent="0.2">
      <c r="A61" s="91"/>
      <c r="B61" s="91"/>
      <c r="C61" s="92"/>
      <c r="D61" s="89"/>
      <c r="G61" s="91"/>
      <c r="H61" s="91"/>
      <c r="I61" s="84"/>
      <c r="J61" s="89"/>
    </row>
    <row r="62" spans="1:14" ht="13.5" customHeight="1" x14ac:dyDescent="0.2">
      <c r="A62" s="91"/>
      <c r="B62" s="91"/>
      <c r="C62" s="92"/>
      <c r="D62" s="89"/>
      <c r="G62" s="91"/>
      <c r="H62" s="91"/>
      <c r="I62" s="84"/>
      <c r="J62" s="89"/>
    </row>
    <row r="63" spans="1:14" ht="13.5" customHeight="1" x14ac:dyDescent="0.2">
      <c r="B63" s="69"/>
      <c r="N63" s="68"/>
    </row>
    <row r="64" spans="1:14" ht="13.5" customHeight="1" x14ac:dyDescent="0.2">
      <c r="B64" s="69"/>
      <c r="N64" s="68"/>
    </row>
    <row r="65" spans="2:14" ht="13.5" customHeight="1" x14ac:dyDescent="0.2">
      <c r="B65" s="69"/>
      <c r="N65" s="68"/>
    </row>
    <row r="66" spans="2:14" ht="13.5" customHeight="1" x14ac:dyDescent="0.2">
      <c r="B66" s="68"/>
      <c r="N66" s="68"/>
    </row>
    <row r="67" spans="2:14" ht="13.5" customHeight="1" x14ac:dyDescent="0.2">
      <c r="B67" s="68"/>
      <c r="N67" s="68"/>
    </row>
    <row r="68" spans="2:14" ht="13.5" customHeight="1" x14ac:dyDescent="0.2">
      <c r="B68" s="69"/>
      <c r="N68" s="68"/>
    </row>
    <row r="69" spans="2:14" x14ac:dyDescent="0.2">
      <c r="B69" s="69"/>
      <c r="N69" s="68"/>
    </row>
    <row r="70" spans="2:14" x14ac:dyDescent="0.2">
      <c r="H70" s="84"/>
    </row>
    <row r="71" spans="2:14" x14ac:dyDescent="0.2">
      <c r="H71" s="84"/>
    </row>
  </sheetData>
  <mergeCells count="33">
    <mergeCell ref="F2:G2"/>
    <mergeCell ref="F3:G3"/>
    <mergeCell ref="F4:G4"/>
    <mergeCell ref="F5:G5"/>
    <mergeCell ref="F6:G6"/>
    <mergeCell ref="A22:B22"/>
    <mergeCell ref="F22:G22"/>
    <mergeCell ref="F11:G11"/>
    <mergeCell ref="F12:G12"/>
    <mergeCell ref="F13:G13"/>
    <mergeCell ref="F14:G14"/>
    <mergeCell ref="F15:G15"/>
    <mergeCell ref="F16:G16"/>
    <mergeCell ref="F7:G7"/>
    <mergeCell ref="F8:G8"/>
    <mergeCell ref="F9:G9"/>
    <mergeCell ref="F10:G10"/>
    <mergeCell ref="A3:A21"/>
    <mergeCell ref="F17:G17"/>
    <mergeCell ref="F18:G18"/>
    <mergeCell ref="F19:G19"/>
    <mergeCell ref="F20:G20"/>
    <mergeCell ref="F21:G21"/>
    <mergeCell ref="F55:G55"/>
    <mergeCell ref="F56:G56"/>
    <mergeCell ref="F57:G57"/>
    <mergeCell ref="E52:H52"/>
    <mergeCell ref="E53:H53"/>
    <mergeCell ref="A25:B25"/>
    <mergeCell ref="G25:H25"/>
    <mergeCell ref="A50:B50"/>
    <mergeCell ref="G50:H50"/>
    <mergeCell ref="F54:G54"/>
  </mergeCells>
  <phoneticPr fontId="4"/>
  <pageMargins left="0.39370078740157483" right="0" top="0.78740157480314965" bottom="0.78740157480314965" header="0.51181102362204722" footer="0.51181102362204722"/>
  <pageSetup paperSize="9" orientation="portrait" verticalDpi="300" r:id="rId1"/>
  <headerFooter alignWithMargins="0">
    <oddFooter>&amp;C&amp;"Century,標準"&amp;12 20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40"/>
  <sheetViews>
    <sheetView zoomScaleNormal="100" workbookViewId="0">
      <selection activeCell="M38" sqref="M38"/>
    </sheetView>
  </sheetViews>
  <sheetFormatPr defaultColWidth="9" defaultRowHeight="12" x14ac:dyDescent="0.2"/>
  <cols>
    <col min="1" max="1" width="13.109375" style="5" customWidth="1"/>
    <col min="2" max="2" width="5.44140625" style="5" bestFit="1" customWidth="1"/>
    <col min="3" max="3" width="7.33203125" style="5" bestFit="1" customWidth="1"/>
    <col min="4" max="4" width="9.77734375" style="5" customWidth="1"/>
    <col min="5" max="5" width="11.88671875" style="5" bestFit="1" customWidth="1"/>
    <col min="6" max="9" width="12.109375" style="5" bestFit="1" customWidth="1"/>
    <col min="10" max="16384" width="9" style="5"/>
  </cols>
  <sheetData>
    <row r="1" spans="1:9" ht="33.75" customHeight="1" x14ac:dyDescent="0.2">
      <c r="A1" s="111" t="s">
        <v>195</v>
      </c>
    </row>
    <row r="2" spans="1:9" ht="34.5" customHeight="1" x14ac:dyDescent="0.2">
      <c r="A2" s="202"/>
      <c r="B2" s="203"/>
      <c r="C2" s="203"/>
      <c r="D2" s="203"/>
      <c r="E2" s="152" t="s">
        <v>124</v>
      </c>
      <c r="F2" s="152" t="s">
        <v>123</v>
      </c>
      <c r="G2" s="152" t="s">
        <v>190</v>
      </c>
      <c r="H2" s="152" t="s">
        <v>191</v>
      </c>
      <c r="I2" s="152" t="s">
        <v>192</v>
      </c>
    </row>
    <row r="3" spans="1:9" ht="15.75" customHeight="1" x14ac:dyDescent="0.2">
      <c r="A3" s="204" t="s">
        <v>50</v>
      </c>
      <c r="B3" s="205" t="s">
        <v>167</v>
      </c>
      <c r="C3" s="206"/>
      <c r="D3" s="206"/>
      <c r="E3" s="102">
        <f>SUM(E4:E5)</f>
        <v>2479</v>
      </c>
      <c r="F3" s="102">
        <f>SUM(F4:F5)</f>
        <v>1881</v>
      </c>
      <c r="G3" s="102">
        <f>SUM(G4:G5)</f>
        <v>2126</v>
      </c>
      <c r="H3" s="102">
        <f>SUM(H4:H5)</f>
        <v>1854</v>
      </c>
      <c r="I3" s="102">
        <f>SUM(I4:I5)</f>
        <v>2048</v>
      </c>
    </row>
    <row r="4" spans="1:9" ht="15.75" customHeight="1" x14ac:dyDescent="0.2">
      <c r="A4" s="204"/>
      <c r="B4" s="204"/>
      <c r="C4" s="202" t="s">
        <v>125</v>
      </c>
      <c r="D4" s="203"/>
      <c r="E4" s="101">
        <v>617</v>
      </c>
      <c r="F4" s="101">
        <v>532</v>
      </c>
      <c r="G4" s="101">
        <v>662</v>
      </c>
      <c r="H4" s="101">
        <v>656</v>
      </c>
      <c r="I4" s="101">
        <v>709</v>
      </c>
    </row>
    <row r="5" spans="1:9" ht="15.75" customHeight="1" x14ac:dyDescent="0.2">
      <c r="A5" s="204"/>
      <c r="B5" s="204"/>
      <c r="C5" s="202" t="s">
        <v>165</v>
      </c>
      <c r="D5" s="203"/>
      <c r="E5" s="101">
        <f>SUM(E6:E8)</f>
        <v>1862</v>
      </c>
      <c r="F5" s="101">
        <f>SUM(F6:F8)</f>
        <v>1349</v>
      </c>
      <c r="G5" s="101">
        <f>SUM(G6:G8)</f>
        <v>1464</v>
      </c>
      <c r="H5" s="101">
        <f>SUM(H6:H8)</f>
        <v>1198</v>
      </c>
      <c r="I5" s="101">
        <f>SUM(I6:I8)</f>
        <v>1339</v>
      </c>
    </row>
    <row r="6" spans="1:9" ht="15.75" customHeight="1" x14ac:dyDescent="0.2">
      <c r="A6" s="204"/>
      <c r="B6" s="204"/>
      <c r="C6" s="207" t="s">
        <v>185</v>
      </c>
      <c r="D6" s="153" t="s">
        <v>126</v>
      </c>
      <c r="E6" s="101">
        <v>1</v>
      </c>
      <c r="F6" s="101">
        <v>1</v>
      </c>
      <c r="G6" s="101">
        <v>0</v>
      </c>
      <c r="H6" s="101">
        <v>1</v>
      </c>
      <c r="I6" s="101">
        <v>2</v>
      </c>
    </row>
    <row r="7" spans="1:9" ht="15.75" customHeight="1" x14ac:dyDescent="0.2">
      <c r="A7" s="204"/>
      <c r="B7" s="204"/>
      <c r="C7" s="204"/>
      <c r="D7" s="153" t="s">
        <v>310</v>
      </c>
      <c r="E7" s="101">
        <v>27</v>
      </c>
      <c r="F7" s="101">
        <v>5</v>
      </c>
      <c r="G7" s="101">
        <v>6</v>
      </c>
      <c r="H7" s="101">
        <v>16</v>
      </c>
      <c r="I7" s="101">
        <v>9</v>
      </c>
    </row>
    <row r="8" spans="1:9" ht="15.75" customHeight="1" x14ac:dyDescent="0.2">
      <c r="A8" s="204"/>
      <c r="B8" s="204"/>
      <c r="C8" s="204"/>
      <c r="D8" s="155" t="s">
        <v>127</v>
      </c>
      <c r="E8" s="105">
        <v>1834</v>
      </c>
      <c r="F8" s="105">
        <v>1343</v>
      </c>
      <c r="G8" s="105">
        <v>1458</v>
      </c>
      <c r="H8" s="105">
        <v>1181</v>
      </c>
      <c r="I8" s="105">
        <v>1328</v>
      </c>
    </row>
    <row r="9" spans="1:9" ht="15.75" customHeight="1" x14ac:dyDescent="0.2">
      <c r="A9" s="152" t="s">
        <v>128</v>
      </c>
      <c r="B9" s="202" t="s">
        <v>166</v>
      </c>
      <c r="C9" s="203"/>
      <c r="D9" s="203"/>
      <c r="E9" s="101">
        <v>718</v>
      </c>
      <c r="F9" s="101">
        <v>710</v>
      </c>
      <c r="G9" s="101">
        <v>1045</v>
      </c>
      <c r="H9" s="101">
        <v>1220</v>
      </c>
      <c r="I9" s="101">
        <v>1278</v>
      </c>
    </row>
    <row r="10" spans="1:9" ht="15.75" customHeight="1" x14ac:dyDescent="0.2">
      <c r="A10" s="208" t="s">
        <v>168</v>
      </c>
      <c r="B10" s="209" t="s">
        <v>169</v>
      </c>
      <c r="C10" s="206"/>
      <c r="D10" s="206"/>
      <c r="E10" s="102">
        <f>SUM(E11:E12)</f>
        <v>91</v>
      </c>
      <c r="F10" s="102">
        <f>SUM(F11:F12)</f>
        <v>25</v>
      </c>
      <c r="G10" s="102">
        <f>SUM(G11:G12)</f>
        <v>28</v>
      </c>
      <c r="H10" s="102">
        <f>SUM(H11:H12)</f>
        <v>23</v>
      </c>
      <c r="I10" s="102">
        <f>SUM(I11:I12)</f>
        <v>62</v>
      </c>
    </row>
    <row r="11" spans="1:9" ht="37.5" customHeight="1" x14ac:dyDescent="0.2">
      <c r="A11" s="208"/>
      <c r="B11" s="207" t="s">
        <v>137</v>
      </c>
      <c r="C11" s="210" t="s">
        <v>164</v>
      </c>
      <c r="D11" s="211"/>
      <c r="E11" s="101">
        <v>50</v>
      </c>
      <c r="F11" s="101">
        <v>23</v>
      </c>
      <c r="G11" s="101">
        <v>28</v>
      </c>
      <c r="H11" s="101">
        <v>23</v>
      </c>
      <c r="I11" s="101">
        <v>62</v>
      </c>
    </row>
    <row r="12" spans="1:9" ht="34.5" customHeight="1" x14ac:dyDescent="0.2">
      <c r="A12" s="208"/>
      <c r="B12" s="204"/>
      <c r="C12" s="212" t="s">
        <v>188</v>
      </c>
      <c r="D12" s="213"/>
      <c r="E12" s="105">
        <v>41</v>
      </c>
      <c r="F12" s="105">
        <v>2</v>
      </c>
      <c r="G12" s="113" t="s">
        <v>186</v>
      </c>
      <c r="H12" s="113" t="s">
        <v>187</v>
      </c>
      <c r="I12" s="113" t="s">
        <v>187</v>
      </c>
    </row>
    <row r="13" spans="1:9" ht="15.75" customHeight="1" x14ac:dyDescent="0.2">
      <c r="A13" s="152" t="s">
        <v>172</v>
      </c>
      <c r="B13" s="202" t="s">
        <v>173</v>
      </c>
      <c r="C13" s="203"/>
      <c r="D13" s="203"/>
      <c r="E13" s="101">
        <v>869</v>
      </c>
      <c r="F13" s="101">
        <v>394</v>
      </c>
      <c r="G13" s="101">
        <v>2301</v>
      </c>
      <c r="H13" s="101">
        <v>2678</v>
      </c>
      <c r="I13" s="101">
        <v>2371</v>
      </c>
    </row>
    <row r="14" spans="1:9" ht="15.75" customHeight="1" x14ac:dyDescent="0.2">
      <c r="A14" s="204" t="s">
        <v>170</v>
      </c>
      <c r="B14" s="209" t="s">
        <v>171</v>
      </c>
      <c r="C14" s="206"/>
      <c r="D14" s="206"/>
      <c r="E14" s="102">
        <f>SUM(E15:E17)</f>
        <v>1440</v>
      </c>
      <c r="F14" s="102">
        <f>SUM(F15:F17)</f>
        <v>1389</v>
      </c>
      <c r="G14" s="102">
        <f>SUM(G15:G17)</f>
        <v>1608</v>
      </c>
      <c r="H14" s="102">
        <f>SUM(H15:H17)</f>
        <v>1808</v>
      </c>
      <c r="I14" s="102">
        <f>SUM(I15:I17)</f>
        <v>1630</v>
      </c>
    </row>
    <row r="15" spans="1:9" ht="15.75" customHeight="1" x14ac:dyDescent="0.2">
      <c r="A15" s="204"/>
      <c r="B15" s="214" t="s">
        <v>137</v>
      </c>
      <c r="C15" s="202" t="s">
        <v>129</v>
      </c>
      <c r="D15" s="203"/>
      <c r="E15" s="101">
        <v>1383</v>
      </c>
      <c r="F15" s="101">
        <v>1340</v>
      </c>
      <c r="G15" s="101">
        <v>1469</v>
      </c>
      <c r="H15" s="101">
        <v>1678</v>
      </c>
      <c r="I15" s="101">
        <v>1551</v>
      </c>
    </row>
    <row r="16" spans="1:9" ht="15.75" customHeight="1" x14ac:dyDescent="0.2">
      <c r="A16" s="204"/>
      <c r="B16" s="204"/>
      <c r="C16" s="202" t="s">
        <v>130</v>
      </c>
      <c r="D16" s="203"/>
      <c r="E16" s="101">
        <v>42</v>
      </c>
      <c r="F16" s="101">
        <v>45</v>
      </c>
      <c r="G16" s="101">
        <v>65</v>
      </c>
      <c r="H16" s="101">
        <v>114</v>
      </c>
      <c r="I16" s="101">
        <v>62</v>
      </c>
    </row>
    <row r="17" spans="1:9" ht="15.75" customHeight="1" x14ac:dyDescent="0.2">
      <c r="A17" s="204"/>
      <c r="B17" s="204"/>
      <c r="C17" s="215" t="s">
        <v>131</v>
      </c>
      <c r="D17" s="216"/>
      <c r="E17" s="105">
        <v>15</v>
      </c>
      <c r="F17" s="105">
        <v>4</v>
      </c>
      <c r="G17" s="105">
        <v>74</v>
      </c>
      <c r="H17" s="105">
        <v>16</v>
      </c>
      <c r="I17" s="105">
        <v>17</v>
      </c>
    </row>
    <row r="18" spans="1:9" ht="33" customHeight="1" x14ac:dyDescent="0.2">
      <c r="A18" s="152" t="s">
        <v>133</v>
      </c>
      <c r="B18" s="210" t="s">
        <v>189</v>
      </c>
      <c r="C18" s="203"/>
      <c r="D18" s="203"/>
      <c r="E18" s="101">
        <v>128</v>
      </c>
      <c r="F18" s="101">
        <v>256</v>
      </c>
      <c r="G18" s="101">
        <v>222</v>
      </c>
      <c r="H18" s="101">
        <v>247</v>
      </c>
      <c r="I18" s="101">
        <v>241</v>
      </c>
    </row>
    <row r="19" spans="1:9" ht="15.75" customHeight="1" x14ac:dyDescent="0.2">
      <c r="A19" s="154" t="s">
        <v>174</v>
      </c>
      <c r="B19" s="205" t="s">
        <v>136</v>
      </c>
      <c r="C19" s="217"/>
      <c r="D19" s="217"/>
      <c r="E19" s="103">
        <v>1716719</v>
      </c>
      <c r="F19" s="103">
        <v>1560611</v>
      </c>
      <c r="G19" s="103">
        <v>1351947</v>
      </c>
      <c r="H19" s="103">
        <v>1235690</v>
      </c>
      <c r="I19" s="103">
        <v>1139836</v>
      </c>
    </row>
    <row r="20" spans="1:9" ht="15.75" customHeight="1" x14ac:dyDescent="0.2">
      <c r="A20" s="152" t="s">
        <v>175</v>
      </c>
      <c r="B20" s="202" t="s">
        <v>176</v>
      </c>
      <c r="C20" s="203"/>
      <c r="D20" s="203"/>
      <c r="E20" s="101">
        <v>61460</v>
      </c>
      <c r="F20" s="101">
        <v>56479</v>
      </c>
      <c r="G20" s="101">
        <v>74789</v>
      </c>
      <c r="H20" s="101">
        <v>57215</v>
      </c>
      <c r="I20" s="101">
        <v>57259</v>
      </c>
    </row>
    <row r="21" spans="1:9" ht="15.75" customHeight="1" x14ac:dyDescent="0.2">
      <c r="A21" s="218" t="s">
        <v>134</v>
      </c>
      <c r="B21" s="209" t="s">
        <v>135</v>
      </c>
      <c r="C21" s="206"/>
      <c r="D21" s="206"/>
      <c r="E21" s="102">
        <f>SUM(E22:E27)</f>
        <v>29850</v>
      </c>
      <c r="F21" s="102">
        <f>SUM(F22:F27)</f>
        <v>24217</v>
      </c>
      <c r="G21" s="102">
        <f>SUM(G22:G27)</f>
        <v>34042</v>
      </c>
      <c r="H21" s="102">
        <f>SUM(H22:H27)</f>
        <v>30697</v>
      </c>
      <c r="I21" s="102">
        <f>SUM(I22:I27)</f>
        <v>24218</v>
      </c>
    </row>
    <row r="22" spans="1:9" ht="32.25" customHeight="1" x14ac:dyDescent="0.2">
      <c r="A22" s="204"/>
      <c r="B22" s="214" t="s">
        <v>137</v>
      </c>
      <c r="C22" s="210" t="s">
        <v>138</v>
      </c>
      <c r="D22" s="203"/>
      <c r="E22" s="101">
        <v>17807</v>
      </c>
      <c r="F22" s="101">
        <v>14135</v>
      </c>
      <c r="G22" s="101">
        <v>20835</v>
      </c>
      <c r="H22" s="101">
        <v>16524</v>
      </c>
      <c r="I22" s="101">
        <v>11609</v>
      </c>
    </row>
    <row r="23" spans="1:9" ht="15.75" customHeight="1" x14ac:dyDescent="0.2">
      <c r="A23" s="204"/>
      <c r="B23" s="204"/>
      <c r="C23" s="202" t="s">
        <v>177</v>
      </c>
      <c r="D23" s="203"/>
      <c r="E23" s="101">
        <v>3510</v>
      </c>
      <c r="F23" s="101">
        <v>3581</v>
      </c>
      <c r="G23" s="101">
        <v>4436</v>
      </c>
      <c r="H23" s="101">
        <v>4317</v>
      </c>
      <c r="I23" s="101">
        <v>2909</v>
      </c>
    </row>
    <row r="24" spans="1:9" ht="15.75" customHeight="1" x14ac:dyDescent="0.2">
      <c r="A24" s="204"/>
      <c r="B24" s="204"/>
      <c r="C24" s="202" t="s">
        <v>178</v>
      </c>
      <c r="D24" s="203"/>
      <c r="E24" s="101">
        <v>1553</v>
      </c>
      <c r="F24" s="101">
        <v>1430</v>
      </c>
      <c r="G24" s="101">
        <v>1761</v>
      </c>
      <c r="H24" s="101">
        <v>2220</v>
      </c>
      <c r="I24" s="101">
        <v>1802</v>
      </c>
    </row>
    <row r="25" spans="1:9" ht="15.75" customHeight="1" x14ac:dyDescent="0.2">
      <c r="A25" s="204"/>
      <c r="B25" s="204"/>
      <c r="C25" s="202" t="s">
        <v>179</v>
      </c>
      <c r="D25" s="203"/>
      <c r="E25" s="101">
        <v>6774</v>
      </c>
      <c r="F25" s="101">
        <v>4999</v>
      </c>
      <c r="G25" s="101">
        <v>6932</v>
      </c>
      <c r="H25" s="101">
        <v>7586</v>
      </c>
      <c r="I25" s="101">
        <v>7695</v>
      </c>
    </row>
    <row r="26" spans="1:9" ht="15.75" customHeight="1" x14ac:dyDescent="0.2">
      <c r="A26" s="204"/>
      <c r="B26" s="204"/>
      <c r="C26" s="202" t="s">
        <v>180</v>
      </c>
      <c r="D26" s="203"/>
      <c r="E26" s="101">
        <v>166</v>
      </c>
      <c r="F26" s="104" t="s">
        <v>187</v>
      </c>
      <c r="G26" s="104" t="s">
        <v>186</v>
      </c>
      <c r="H26" s="104" t="s">
        <v>187</v>
      </c>
      <c r="I26" s="104" t="s">
        <v>186</v>
      </c>
    </row>
    <row r="27" spans="1:9" ht="15.75" customHeight="1" x14ac:dyDescent="0.2">
      <c r="A27" s="204"/>
      <c r="B27" s="204"/>
      <c r="C27" s="215" t="s">
        <v>181</v>
      </c>
      <c r="D27" s="216"/>
      <c r="E27" s="105">
        <v>40</v>
      </c>
      <c r="F27" s="105">
        <v>72</v>
      </c>
      <c r="G27" s="105">
        <v>78</v>
      </c>
      <c r="H27" s="105">
        <v>50</v>
      </c>
      <c r="I27" s="105">
        <v>203</v>
      </c>
    </row>
    <row r="28" spans="1:9" ht="15.75" customHeight="1" x14ac:dyDescent="0.2">
      <c r="A28" s="202" t="s">
        <v>183</v>
      </c>
      <c r="B28" s="203"/>
      <c r="C28" s="203"/>
      <c r="D28" s="203"/>
      <c r="E28" s="101">
        <v>434851</v>
      </c>
      <c r="F28" s="101">
        <v>393376</v>
      </c>
      <c r="G28" s="101">
        <v>559798</v>
      </c>
      <c r="H28" s="101">
        <v>571642</v>
      </c>
      <c r="I28" s="101">
        <v>514588</v>
      </c>
    </row>
    <row r="29" spans="1:9" ht="15.75" customHeight="1" x14ac:dyDescent="0.2">
      <c r="A29" s="154" t="s">
        <v>182</v>
      </c>
      <c r="B29" s="205" t="s">
        <v>132</v>
      </c>
      <c r="C29" s="217"/>
      <c r="D29" s="217"/>
      <c r="E29" s="103">
        <v>298</v>
      </c>
      <c r="F29" s="103">
        <v>181</v>
      </c>
      <c r="G29" s="103">
        <v>276</v>
      </c>
      <c r="H29" s="103">
        <v>254</v>
      </c>
      <c r="I29" s="103">
        <v>313</v>
      </c>
    </row>
    <row r="30" spans="1:9" ht="15.75" customHeight="1" x14ac:dyDescent="0.2">
      <c r="A30" s="207" t="s">
        <v>307</v>
      </c>
      <c r="B30" s="222" t="s">
        <v>184</v>
      </c>
      <c r="C30" s="223"/>
      <c r="D30" s="223"/>
      <c r="E30" s="101">
        <v>89713000</v>
      </c>
      <c r="F30" s="101">
        <v>88525000</v>
      </c>
      <c r="G30" s="101">
        <v>88040000</v>
      </c>
      <c r="H30" s="101">
        <v>85617000</v>
      </c>
      <c r="I30" s="101">
        <v>87672000</v>
      </c>
    </row>
    <row r="31" spans="1:9" ht="15.75" customHeight="1" x14ac:dyDescent="0.2">
      <c r="A31" s="218"/>
      <c r="B31" s="219" t="s">
        <v>193</v>
      </c>
      <c r="C31" s="220"/>
      <c r="D31" s="220"/>
      <c r="E31" s="105">
        <v>405231</v>
      </c>
      <c r="F31" s="105">
        <v>420383</v>
      </c>
      <c r="G31" s="105">
        <v>387186</v>
      </c>
      <c r="H31" s="105">
        <v>332795</v>
      </c>
      <c r="I31" s="105">
        <v>346903</v>
      </c>
    </row>
    <row r="32" spans="1:9" ht="15.75" customHeight="1" x14ac:dyDescent="0.2">
      <c r="A32" s="218"/>
      <c r="B32" s="209" t="s">
        <v>196</v>
      </c>
      <c r="C32" s="206"/>
      <c r="D32" s="206"/>
      <c r="E32" s="106">
        <f>(E31/E30)</f>
        <v>4.5169707846131552E-3</v>
      </c>
      <c r="F32" s="106">
        <f t="shared" ref="F32:I32" si="0">(F31/F30)</f>
        <v>4.7487489409771249E-3</v>
      </c>
      <c r="G32" s="106">
        <f t="shared" si="0"/>
        <v>4.3978418900499769E-3</v>
      </c>
      <c r="H32" s="106">
        <f t="shared" si="0"/>
        <v>3.8870201011481365E-3</v>
      </c>
      <c r="I32" s="106">
        <f t="shared" si="0"/>
        <v>3.9568277215074367E-3</v>
      </c>
    </row>
    <row r="33" spans="1:38" ht="15.75" customHeight="1" x14ac:dyDescent="0.2">
      <c r="A33" s="218"/>
      <c r="B33" s="221" t="s">
        <v>198</v>
      </c>
      <c r="C33" s="220"/>
      <c r="D33" s="220"/>
      <c r="E33" s="105">
        <f>SUM(E35:E39)</f>
        <v>40630</v>
      </c>
      <c r="F33" s="105">
        <f t="shared" ref="F33:I33" si="1">SUM(F35:F39)</f>
        <v>43926</v>
      </c>
      <c r="G33" s="105">
        <f t="shared" si="1"/>
        <v>43851</v>
      </c>
      <c r="H33" s="105">
        <f t="shared" si="1"/>
        <v>43708</v>
      </c>
      <c r="I33" s="105">
        <f t="shared" si="1"/>
        <v>41563</v>
      </c>
    </row>
    <row r="34" spans="1:38" ht="15.75" customHeight="1" x14ac:dyDescent="0.2">
      <c r="A34" s="218"/>
      <c r="B34" s="205" t="s">
        <v>197</v>
      </c>
      <c r="C34" s="206"/>
      <c r="D34" s="206"/>
      <c r="E34" s="107">
        <f>(E33/E31)</f>
        <v>0.1002638001534927</v>
      </c>
      <c r="F34" s="107">
        <f t="shared" ref="F34:I34" si="2">(F33/F31)</f>
        <v>0.10449042896596675</v>
      </c>
      <c r="G34" s="107">
        <f t="shared" si="2"/>
        <v>0.11325564457392572</v>
      </c>
      <c r="H34" s="107">
        <f t="shared" si="2"/>
        <v>0.13133610781411981</v>
      </c>
      <c r="I34" s="107">
        <f t="shared" si="2"/>
        <v>0.11981158998336711</v>
      </c>
    </row>
    <row r="35" spans="1:38" ht="15.75" customHeight="1" x14ac:dyDescent="0.2">
      <c r="A35" s="218"/>
      <c r="B35" s="205"/>
      <c r="C35" s="225" t="s">
        <v>199</v>
      </c>
      <c r="D35" s="222"/>
      <c r="E35" s="108">
        <v>32877</v>
      </c>
      <c r="F35" s="108">
        <v>35600</v>
      </c>
      <c r="G35" s="108">
        <v>35500</v>
      </c>
      <c r="H35" s="108">
        <v>35500</v>
      </c>
      <c r="I35" s="108">
        <v>32900</v>
      </c>
    </row>
    <row r="36" spans="1:38" ht="15.75" customHeight="1" x14ac:dyDescent="0.2">
      <c r="A36" s="218"/>
      <c r="B36" s="205"/>
      <c r="C36" s="225" t="s">
        <v>60</v>
      </c>
      <c r="D36" s="222"/>
      <c r="E36" s="108">
        <v>2860</v>
      </c>
      <c r="F36" s="108">
        <v>3400</v>
      </c>
      <c r="G36" s="108">
        <v>3500</v>
      </c>
      <c r="H36" s="108">
        <v>3500</v>
      </c>
      <c r="I36" s="108">
        <v>4100</v>
      </c>
    </row>
    <row r="37" spans="1:38" ht="15.75" customHeight="1" x14ac:dyDescent="0.2">
      <c r="A37" s="218"/>
      <c r="B37" s="205"/>
      <c r="C37" s="225" t="s">
        <v>77</v>
      </c>
      <c r="D37" s="222"/>
      <c r="E37" s="108">
        <v>3230</v>
      </c>
      <c r="F37" s="108">
        <v>3230</v>
      </c>
      <c r="G37" s="108">
        <v>3225</v>
      </c>
      <c r="H37" s="108">
        <v>3086</v>
      </c>
      <c r="I37" s="108">
        <v>2994</v>
      </c>
      <c r="AK37" s="5">
        <v>2</v>
      </c>
      <c r="AL37" s="5" t="s">
        <v>194</v>
      </c>
    </row>
    <row r="38" spans="1:38" ht="15.75" customHeight="1" x14ac:dyDescent="0.2">
      <c r="A38" s="218"/>
      <c r="B38" s="205"/>
      <c r="C38" s="225" t="s">
        <v>200</v>
      </c>
      <c r="D38" s="222"/>
      <c r="E38" s="108">
        <v>1139</v>
      </c>
      <c r="F38" s="108">
        <v>1172</v>
      </c>
      <c r="G38" s="108">
        <v>1144</v>
      </c>
      <c r="H38" s="108">
        <v>1146</v>
      </c>
      <c r="I38" s="108">
        <v>1126</v>
      </c>
    </row>
    <row r="39" spans="1:38" ht="15.75" customHeight="1" x14ac:dyDescent="0.2">
      <c r="A39" s="224"/>
      <c r="B39" s="209"/>
      <c r="C39" s="225" t="s">
        <v>201</v>
      </c>
      <c r="D39" s="222"/>
      <c r="E39" s="112">
        <v>524</v>
      </c>
      <c r="F39" s="112">
        <v>524</v>
      </c>
      <c r="G39" s="112">
        <v>482</v>
      </c>
      <c r="H39" s="112">
        <v>476</v>
      </c>
      <c r="I39" s="112">
        <v>443</v>
      </c>
    </row>
    <row r="40" spans="1:38" ht="15.75" customHeight="1" x14ac:dyDescent="0.2">
      <c r="A40" s="5" t="s">
        <v>202</v>
      </c>
      <c r="B40" s="109"/>
      <c r="J40" s="110"/>
    </row>
  </sheetData>
  <mergeCells count="46">
    <mergeCell ref="B31:D31"/>
    <mergeCell ref="B33:D33"/>
    <mergeCell ref="A28:D28"/>
    <mergeCell ref="B29:D29"/>
    <mergeCell ref="B30:D30"/>
    <mergeCell ref="A30:A39"/>
    <mergeCell ref="B32:D32"/>
    <mergeCell ref="B34:D34"/>
    <mergeCell ref="B35:B39"/>
    <mergeCell ref="C35:D35"/>
    <mergeCell ref="C36:D36"/>
    <mergeCell ref="C37:D37"/>
    <mergeCell ref="C38:D38"/>
    <mergeCell ref="C39:D39"/>
    <mergeCell ref="B18:D18"/>
    <mergeCell ref="B19:D19"/>
    <mergeCell ref="B20:D20"/>
    <mergeCell ref="A21:A27"/>
    <mergeCell ref="B21:D21"/>
    <mergeCell ref="B22:B27"/>
    <mergeCell ref="C22:D22"/>
    <mergeCell ref="C23:D23"/>
    <mergeCell ref="C24:D24"/>
    <mergeCell ref="C25:D25"/>
    <mergeCell ref="C26:D26"/>
    <mergeCell ref="C27:D27"/>
    <mergeCell ref="B13:D13"/>
    <mergeCell ref="A14:A17"/>
    <mergeCell ref="B14:D14"/>
    <mergeCell ref="B15:B17"/>
    <mergeCell ref="C15:D15"/>
    <mergeCell ref="C16:D16"/>
    <mergeCell ref="C17:D17"/>
    <mergeCell ref="B9:D9"/>
    <mergeCell ref="A10:A12"/>
    <mergeCell ref="B10:D10"/>
    <mergeCell ref="B11:B12"/>
    <mergeCell ref="C11:D11"/>
    <mergeCell ref="C12:D12"/>
    <mergeCell ref="A2:D2"/>
    <mergeCell ref="A3:A8"/>
    <mergeCell ref="B3:D3"/>
    <mergeCell ref="B4:B8"/>
    <mergeCell ref="C4:D4"/>
    <mergeCell ref="C5:D5"/>
    <mergeCell ref="C6:C8"/>
  </mergeCells>
  <phoneticPr fontId="4"/>
  <pageMargins left="0.43307086614173229" right="0.43307086614173229" top="0.74803149606299213" bottom="0.74803149606299213" header="0.31496062992125984" footer="0.31496062992125984"/>
  <pageSetup paperSize="9" orientation="portrait" verticalDpi="0" r:id="rId1"/>
  <headerFooter>
    <oddFooter>&amp;C&amp;"Century,標準"&amp;12 21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684C711-9296-48B9-B6CE-3AFE739FFD8A}"/>
</file>

<file path=customXml/itemProps2.xml><?xml version="1.0" encoding="utf-8"?>
<ds:datastoreItem xmlns:ds="http://schemas.openxmlformats.org/officeDocument/2006/customXml" ds:itemID="{0CA23EF1-4570-4754-BB62-CF62E002FEBB}"/>
</file>

<file path=customXml/itemProps3.xml><?xml version="1.0" encoding="utf-8"?>
<ds:datastoreItem xmlns:ds="http://schemas.openxmlformats.org/officeDocument/2006/customXml" ds:itemID="{B573484C-1977-4AE8-8229-09603DBC6F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p18</vt:lpstr>
      <vt:lpstr>p19</vt:lpstr>
      <vt:lpstr>p20</vt:lpstr>
      <vt:lpstr>p21</vt:lpstr>
      <vt:lpstr>'p18'!Print_Area</vt:lpstr>
      <vt:lpstr>'p21'!Print_Area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2022-11-29T08:10:05Z</dcterms:created>
  <dcterms:modified xsi:type="dcterms:W3CDTF">2022-11-29T08:10:11Z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0x01010098C7B45FEC016241A741A39097E67E7B</vt:lpwstr>
  </property>
</Properties>
</file>