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2" sheetId="266" r:id="rId1"/>
    <sheet name="p.13" sheetId="2" r:id="rId2"/>
    <sheet name="p.14" sheetId="265" r:id="rId3"/>
    <sheet name="p.15" sheetId="5" r:id="rId4"/>
  </sheets>
  <definedNames>
    <definedName name="_xlnm.Print_Area" localSheetId="0">p.12!$A$1:$D$36</definedName>
    <definedName name="_xlnm.Print_Area" localSheetId="2">p.14!$A$1:$K$62</definedName>
  </definedNames>
  <calcPr calcId="152511"/>
</workbook>
</file>

<file path=xl/calcChain.xml><?xml version="1.0" encoding="utf-8"?>
<calcChain xmlns="http://schemas.openxmlformats.org/spreadsheetml/2006/main">
  <c r="G39" i="5" l="1"/>
  <c r="K4" i="265" l="1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K17" i="265"/>
  <c r="K3" i="265"/>
  <c r="G40" i="5" l="1"/>
  <c r="G38" i="5"/>
  <c r="G37" i="5"/>
  <c r="G36" i="5"/>
  <c r="G12" i="5"/>
  <c r="D7" i="5"/>
  <c r="D6" i="5"/>
  <c r="D5" i="5"/>
  <c r="D4" i="5"/>
  <c r="D3" i="5"/>
  <c r="E61" i="265"/>
  <c r="J57" i="265"/>
  <c r="I51" i="265"/>
  <c r="J50" i="265" s="1"/>
  <c r="C51" i="265"/>
  <c r="D50" i="265" s="1"/>
  <c r="K22" i="265"/>
  <c r="K18" i="265"/>
  <c r="L17" i="265" s="1"/>
  <c r="J18" i="265"/>
  <c r="I18" i="265"/>
  <c r="I21" i="265" s="1"/>
  <c r="H18" i="265"/>
  <c r="H21" i="265" s="1"/>
  <c r="F18" i="265"/>
  <c r="F19" i="265" s="1"/>
  <c r="E18" i="265"/>
  <c r="E21" i="265" s="1"/>
  <c r="D18" i="265"/>
  <c r="D21" i="265" s="1"/>
  <c r="C18" i="265"/>
  <c r="C21" i="265" s="1"/>
  <c r="L16" i="265"/>
  <c r="I34" i="2"/>
  <c r="K5" i="2"/>
  <c r="J28" i="265" l="1"/>
  <c r="J36" i="265"/>
  <c r="J40" i="265"/>
  <c r="J29" i="265"/>
  <c r="J44" i="265"/>
  <c r="J32" i="265"/>
  <c r="J48" i="265"/>
  <c r="J31" i="265"/>
  <c r="J39" i="265"/>
  <c r="J47" i="265"/>
  <c r="J35" i="265"/>
  <c r="J43" i="265"/>
  <c r="D31" i="265"/>
  <c r="L6" i="265"/>
  <c r="L10" i="265"/>
  <c r="J30" i="265"/>
  <c r="J33" i="265"/>
  <c r="J37" i="265"/>
  <c r="J41" i="265"/>
  <c r="J45" i="265"/>
  <c r="J49" i="265"/>
  <c r="J27" i="265"/>
  <c r="J34" i="265"/>
  <c r="J38" i="265"/>
  <c r="J42" i="265"/>
  <c r="J46" i="265"/>
  <c r="D29" i="265"/>
  <c r="D37" i="265"/>
  <c r="D45" i="265"/>
  <c r="D27" i="265"/>
  <c r="D35" i="265"/>
  <c r="D43" i="265"/>
  <c r="D39" i="265"/>
  <c r="D33" i="265"/>
  <c r="D41" i="265"/>
  <c r="L3" i="265"/>
  <c r="L7" i="265"/>
  <c r="L11" i="265"/>
  <c r="L4" i="265"/>
  <c r="L8" i="265"/>
  <c r="L12" i="265"/>
  <c r="L5" i="265"/>
  <c r="L9" i="265"/>
  <c r="L14" i="265"/>
  <c r="E19" i="265"/>
  <c r="D47" i="265"/>
  <c r="D49" i="265"/>
  <c r="C19" i="265"/>
  <c r="H19" i="265"/>
  <c r="D28" i="265"/>
  <c r="D30" i="265"/>
  <c r="D32" i="265"/>
  <c r="D34" i="265"/>
  <c r="D36" i="265"/>
  <c r="D38" i="265"/>
  <c r="D40" i="265"/>
  <c r="D42" i="265"/>
  <c r="D44" i="265"/>
  <c r="D46" i="265"/>
  <c r="D48" i="265"/>
  <c r="D19" i="265"/>
  <c r="I19" i="265"/>
  <c r="L13" i="265"/>
  <c r="L15" i="265"/>
  <c r="F21" i="265"/>
  <c r="J51" i="265" l="1"/>
  <c r="D51" i="265"/>
  <c r="L18" i="265"/>
  <c r="K19" i="265"/>
  <c r="B15" i="2" l="1"/>
  <c r="I22" i="2" l="1"/>
  <c r="G15" i="2"/>
  <c r="G17" i="2" s="1"/>
  <c r="G16" i="2" l="1"/>
  <c r="B50" i="2"/>
  <c r="H33" i="2"/>
  <c r="C33" i="2"/>
  <c r="F24" i="2"/>
  <c r="K14" i="2"/>
  <c r="E15" i="2"/>
  <c r="E17" i="2" s="1"/>
  <c r="H43" i="2" l="1"/>
  <c r="C24" i="2" l="1"/>
  <c r="C35" i="2" s="1"/>
  <c r="C37" i="2" s="1"/>
  <c r="C15" i="2"/>
  <c r="C17" i="2" s="1"/>
  <c r="I32" i="2"/>
  <c r="I31" i="2"/>
  <c r="I30" i="2"/>
  <c r="I29" i="2"/>
  <c r="I28" i="2"/>
  <c r="I27" i="2"/>
  <c r="I26" i="2"/>
  <c r="I25" i="2"/>
  <c r="F15" i="2"/>
  <c r="D15" i="2"/>
  <c r="H56" i="2"/>
  <c r="H44" i="2"/>
  <c r="H45" i="2"/>
  <c r="H46" i="2"/>
  <c r="H47" i="2"/>
  <c r="H48" i="2"/>
  <c r="H49" i="2"/>
  <c r="C50" i="2"/>
  <c r="D50" i="2"/>
  <c r="E50" i="2"/>
  <c r="F50" i="2"/>
  <c r="G50" i="2"/>
  <c r="B24" i="2"/>
  <c r="B33" i="2"/>
  <c r="D24" i="2"/>
  <c r="D33" i="2"/>
  <c r="E24" i="2"/>
  <c r="E33" i="2"/>
  <c r="F33" i="2"/>
  <c r="G24" i="2"/>
  <c r="G33" i="2"/>
  <c r="H24" i="2"/>
  <c r="H35" i="2" s="1"/>
  <c r="H37" i="2" s="1"/>
  <c r="I23" i="2"/>
  <c r="I36" i="2"/>
  <c r="B35" i="2" l="1"/>
  <c r="D17" i="2"/>
  <c r="D16" i="2"/>
  <c r="B17" i="2"/>
  <c r="H50" i="2"/>
  <c r="C51" i="2" s="1"/>
  <c r="F35" i="2"/>
  <c r="F37" i="2" s="1"/>
  <c r="G35" i="2"/>
  <c r="G37" i="2" s="1"/>
  <c r="E35" i="2"/>
  <c r="E37" i="2" s="1"/>
  <c r="D35" i="2"/>
  <c r="D37" i="2" s="1"/>
  <c r="I33" i="2"/>
  <c r="B37" i="2"/>
  <c r="I24" i="2"/>
  <c r="C16" i="2"/>
  <c r="F16" i="2"/>
  <c r="F17" i="2"/>
  <c r="E16" i="2"/>
  <c r="K15" i="2"/>
  <c r="L13" i="2" s="1"/>
  <c r="E51" i="2" l="1"/>
  <c r="F51" i="2"/>
  <c r="D51" i="2"/>
  <c r="G51" i="2"/>
  <c r="B51" i="2"/>
  <c r="I37" i="2"/>
  <c r="E38" i="2" s="1"/>
  <c r="I35" i="2"/>
  <c r="K22" i="2" s="1"/>
  <c r="L4" i="2"/>
  <c r="L7" i="2"/>
  <c r="L3" i="2"/>
  <c r="L11" i="2"/>
  <c r="L6" i="2"/>
  <c r="K17" i="2"/>
  <c r="L5" i="2"/>
  <c r="L12" i="2"/>
  <c r="L10" i="2"/>
  <c r="L9" i="2"/>
  <c r="L8" i="2"/>
  <c r="L14" i="2"/>
  <c r="H51" i="2" l="1"/>
  <c r="C38" i="2"/>
  <c r="B38" i="2"/>
  <c r="F38" i="2"/>
  <c r="G38" i="2"/>
  <c r="D38" i="2"/>
  <c r="K28" i="2"/>
  <c r="K25" i="2"/>
  <c r="K31" i="2"/>
  <c r="K32" i="2"/>
  <c r="K23" i="2"/>
  <c r="K26" i="2"/>
  <c r="K29" i="2"/>
  <c r="K30" i="2"/>
  <c r="K33" i="2"/>
  <c r="K27" i="2"/>
  <c r="I38" i="2" l="1"/>
  <c r="K24" i="2"/>
</calcChain>
</file>

<file path=xl/comments1.xml><?xml version="1.0" encoding="utf-8"?>
<comments xmlns="http://schemas.openxmlformats.org/spreadsheetml/2006/main">
  <authors>
    <author>Administrator</author>
  </authors>
  <commentLis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<sst xmlns="http://schemas.openxmlformats.org/spreadsheetml/2006/main" count="370" uniqueCount="257">
  <si>
    <t>日平均</t>
  </si>
  <si>
    <t>月平均</t>
  </si>
  <si>
    <t>開館日数</t>
  </si>
  <si>
    <t>予約・リクエスト件数</t>
    <rPh sb="8" eb="10">
      <t>ケンスウ</t>
    </rPh>
    <phoneticPr fontId="3"/>
  </si>
  <si>
    <t>入館者数</t>
    <rPh sb="0" eb="3">
      <t>ニュウカンシャ</t>
    </rPh>
    <rPh sb="3" eb="4">
      <t>スウ</t>
    </rPh>
    <phoneticPr fontId="3"/>
  </si>
  <si>
    <t>合計</t>
    <rPh sb="0" eb="2">
      <t>ゴウケイ</t>
    </rPh>
    <phoneticPr fontId="3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</si>
  <si>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</si>
  <si>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</si>
  <si>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</si>
  <si>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</si>
  <si>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</si>
  <si>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</si>
  <si>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</si>
  <si>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</si>
  <si>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</si>
  <si>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</si>
  <si>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</si>
  <si>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>一般小計</t>
    <rPh sb="0" eb="2">
      <t>イッパン</t>
    </rPh>
    <rPh sb="2" eb="4">
      <t>ショウケイ</t>
    </rPh>
    <phoneticPr fontId="3"/>
  </si>
  <si>
    <t>団体計</t>
    <rPh sb="2" eb="3">
      <t>ケイ</t>
    </rPh>
    <phoneticPr fontId="3"/>
  </si>
  <si>
    <t>総計</t>
    <rPh sb="0" eb="2">
      <t>ソウケイ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</si>
  <si>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</si>
  <si>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</si>
  <si>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児童図書</t>
    <rPh sb="0" eb="2">
      <t>ジドウ</t>
    </rPh>
    <rPh sb="2" eb="4">
      <t>トショ</t>
    </rPh>
    <phoneticPr fontId="3"/>
  </si>
  <si>
    <t>雑誌</t>
    <rPh sb="0" eb="2">
      <t>ザッシ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</si>
  <si>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</si>
  <si>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</si>
  <si>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谷田部</t>
    <rPh sb="0" eb="3">
      <t>ヤタベ</t>
    </rPh>
    <phoneticPr fontId="3"/>
  </si>
  <si>
    <t>小野川</t>
    <rPh sb="0" eb="3">
      <t>オノガワ</t>
    </rPh>
    <phoneticPr fontId="3"/>
  </si>
  <si>
    <t>自動車</t>
    <rPh sb="0" eb="3">
      <t>ジドウシャ</t>
    </rPh>
    <phoneticPr fontId="3"/>
  </si>
  <si>
    <t>計</t>
    <rPh sb="0" eb="1">
      <t>ケイ</t>
    </rPh>
    <phoneticPr fontId="3"/>
  </si>
  <si>
    <t>文庫</t>
    <rPh sb="0" eb="2">
      <t>ブンコ</t>
    </rPh>
    <phoneticPr fontId="3"/>
  </si>
  <si>
    <t>参考図書</t>
    <rPh sb="0" eb="4">
      <t>サンコウトショ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</si>
  <si>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</si>
  <si>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</si>
  <si>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分類不明</t>
    <rPh sb="0" eb="2">
      <t>ブンルイ</t>
    </rPh>
    <rPh sb="2" eb="4">
      <t>フメイ</t>
    </rPh>
    <phoneticPr fontId="3"/>
  </si>
  <si>
    <t>一日平均</t>
    <rPh sb="0" eb="2">
      <t>イチニチ</t>
    </rPh>
    <rPh sb="2" eb="4">
      <t>ヘイキン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</si>
  <si>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</si>
  <si>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</si>
  <si>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</si>
  <si>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</si>
  <si>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</si>
  <si>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産業</t>
    <rPh sb="0" eb="2">
      <t>サンギョウ</t>
    </rPh>
    <phoneticPr fontId="3"/>
  </si>
  <si>
    <t>技術</t>
    <rPh sb="0" eb="2">
      <t>ギジュツ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</si>
  <si>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</si>
  <si>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</si>
  <si>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</si>
  <si>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</si>
  <si>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録音資料</t>
    <rPh sb="0" eb="2">
      <t>ロクオン</t>
    </rPh>
    <rPh sb="2" eb="4">
      <t>シリョウ</t>
    </rPh>
    <phoneticPr fontId="3"/>
  </si>
  <si>
    <t>映像資料</t>
    <rPh sb="0" eb="2">
      <t>エイゾウ</t>
    </rPh>
    <rPh sb="2" eb="4">
      <t>シリョウ</t>
    </rPh>
    <phoneticPr fontId="3"/>
  </si>
  <si>
    <t>その他</t>
    <rPh sb="2" eb="3">
      <t>タ</t>
    </rPh>
    <phoneticPr fontId="3"/>
  </si>
  <si>
    <t>市政資料</t>
    <rPh sb="0" eb="2">
      <t>シセイ</t>
    </rPh>
    <rPh sb="2" eb="4">
      <t>シリョウ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</si>
  <si>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</si>
  <si>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</si>
  <si>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</si>
  <si>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資料費（Ｃ）</t>
    <rPh sb="0" eb="2">
      <t>シリョウ</t>
    </rPh>
    <rPh sb="2" eb="3">
      <t>ヒ</t>
    </rPh>
    <phoneticPr fontId="3"/>
  </si>
  <si>
    <t>図書費</t>
    <rPh sb="0" eb="2">
      <t>トショ</t>
    </rPh>
    <rPh sb="2" eb="3">
      <t>ヒ</t>
    </rPh>
    <phoneticPr fontId="3"/>
  </si>
  <si>
    <t>注）市の予算額の単位は百万円、その他の単位は千円である。</t>
    <rPh sb="0" eb="1">
      <t>チュウ</t>
    </rPh>
    <rPh sb="2" eb="3">
      <t>シ</t>
    </rPh>
    <rPh sb="4" eb="7">
      <t>ヨサンガク</t>
    </rPh>
    <rPh sb="8" eb="10">
      <t>タンイ</t>
    </rPh>
    <rPh sb="11" eb="14">
      <t>ヒャクマンエン</t>
    </rPh>
    <rPh sb="17" eb="18">
      <t>タ</t>
    </rPh>
    <rPh sb="19" eb="21">
      <t>タンイ</t>
    </rPh>
    <rPh sb="22" eb="24">
      <t>センエン</t>
    </rPh>
    <phoneticPr fontId="3"/>
  </si>
  <si>
    <t>自動車</t>
    <phoneticPr fontId="3"/>
  </si>
  <si>
    <t>谷田部</t>
    <phoneticPr fontId="3"/>
  </si>
  <si>
    <t>小野川</t>
    <phoneticPr fontId="3"/>
  </si>
  <si>
    <t>２３～２９</t>
    <phoneticPr fontId="3"/>
  </si>
  <si>
    <t>自動車</t>
    <phoneticPr fontId="3"/>
  </si>
  <si>
    <t>谷田部</t>
    <phoneticPr fontId="3"/>
  </si>
  <si>
    <t>小野川</t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</si>
  <si>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</si>
  <si>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</si>
  <si>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比率（％）</t>
    <rPh sb="0" eb="2">
      <t>ヒリツ</t>
    </rPh>
    <phoneticPr fontId="3"/>
  </si>
  <si>
    <t>年  齢</t>
    <rPh sb="0" eb="4">
      <t>ネンレイ</t>
    </rPh>
    <phoneticPr fontId="3"/>
  </si>
  <si>
    <t>合  計</t>
    <rPh sb="0" eb="4">
      <t>ゴウケイ</t>
    </rPh>
    <phoneticPr fontId="3"/>
  </si>
  <si>
    <t>登録人数</t>
  </si>
  <si>
    <t>比率（％）</t>
  </si>
  <si>
    <t>郵  送</t>
    <rPh sb="0" eb="1">
      <t>ユウ</t>
    </rPh>
    <rPh sb="3" eb="4">
      <t>ソウ</t>
    </rPh>
    <phoneticPr fontId="3"/>
  </si>
  <si>
    <t>地域資料</t>
    <rPh sb="0" eb="2">
      <t>チイキ</t>
    </rPh>
    <rPh sb="2" eb="4">
      <t>シリョウ</t>
    </rPh>
    <phoneticPr fontId="3"/>
  </si>
  <si>
    <t>教科書</t>
    <rPh sb="0" eb="3">
      <t>キョウカショ</t>
    </rPh>
    <phoneticPr fontId="3"/>
  </si>
  <si>
    <t>郵 送</t>
    <rPh sb="0" eb="3">
      <t>ユウソウ</t>
    </rPh>
    <phoneticPr fontId="3"/>
  </si>
  <si>
    <t>貸出</t>
    <rPh sb="0" eb="2">
      <t>カシダシ</t>
    </rPh>
    <phoneticPr fontId="3"/>
  </si>
  <si>
    <t>言語</t>
    <rPh sb="0" eb="2">
      <t>ゲンゴ</t>
    </rPh>
    <phoneticPr fontId="3"/>
  </si>
  <si>
    <t>進路情報</t>
    <rPh sb="0" eb="2">
      <t>シンロ</t>
    </rPh>
    <rPh sb="2" eb="4">
      <t>ジョウホウ</t>
    </rPh>
    <phoneticPr fontId="3"/>
  </si>
  <si>
    <t xml:space="preserve">中  央  </t>
    <phoneticPr fontId="3"/>
  </si>
  <si>
    <t>筑  波</t>
    <phoneticPr fontId="3"/>
  </si>
  <si>
    <t>茎  崎</t>
    <phoneticPr fontId="3"/>
  </si>
  <si>
    <t xml:space="preserve">中  央  </t>
    <phoneticPr fontId="3"/>
  </si>
  <si>
    <t>筑  波</t>
    <phoneticPr fontId="3"/>
  </si>
  <si>
    <t>茎  崎</t>
    <phoneticPr fontId="3"/>
  </si>
  <si>
    <t>筑  波</t>
    <rPh sb="0" eb="4">
      <t>ツクバ</t>
    </rPh>
    <phoneticPr fontId="3"/>
  </si>
  <si>
    <t>茎  崎</t>
    <rPh sb="0" eb="4">
      <t>クキザキ</t>
    </rPh>
    <phoneticPr fontId="3"/>
  </si>
  <si>
    <t>冊  数</t>
    <rPh sb="0" eb="4">
      <t>サツスウ</t>
    </rPh>
    <phoneticPr fontId="3"/>
  </si>
  <si>
    <t>中  央</t>
    <rPh sb="0" eb="4">
      <t>チュウオウ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</si>
  <si>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</si>
  <si>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</si>
  <si>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</si>
  <si>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</si>
  <si>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</si>
  <si>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</si>
  <si>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０～６</t>
    <phoneticPr fontId="3"/>
  </si>
  <si>
    <t>年　　齢</t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</si>
  <si>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</si>
  <si>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</si>
  <si>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</si>
  <si>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 xml:space="preserve">  ４月</t>
    <rPh sb="3" eb="4">
      <t>ガツ</t>
    </rPh>
    <phoneticPr fontId="3"/>
  </si>
  <si>
    <t xml:space="preserve">  ５月</t>
    <rPh sb="3" eb="4">
      <t>ガツ</t>
    </rPh>
    <phoneticPr fontId="3"/>
  </si>
  <si>
    <t xml:space="preserve">  ６月</t>
    <rPh sb="3" eb="4">
      <t>ガツ</t>
    </rPh>
    <phoneticPr fontId="3"/>
  </si>
  <si>
    <t xml:space="preserve">  ７月</t>
    <rPh sb="3" eb="4">
      <t>ガツ</t>
    </rPh>
    <phoneticPr fontId="3"/>
  </si>
  <si>
    <t xml:space="preserve">  ８月</t>
    <rPh sb="3" eb="4">
      <t>ガツ</t>
    </rPh>
    <phoneticPr fontId="3"/>
  </si>
  <si>
    <t xml:space="preserve">  ９月</t>
    <rPh sb="3" eb="4">
      <t>ガツ</t>
    </rPh>
    <phoneticPr fontId="3"/>
  </si>
  <si>
    <t xml:space="preserve">  １月</t>
    <rPh sb="3" eb="4">
      <t>ガツ</t>
    </rPh>
    <phoneticPr fontId="3"/>
  </si>
  <si>
    <t xml:space="preserve">  ２月</t>
    <rPh sb="3" eb="4">
      <t>ガツ</t>
    </rPh>
    <phoneticPr fontId="3"/>
  </si>
  <si>
    <t xml:space="preserve">  ３月</t>
    <rPh sb="3" eb="4">
      <t>ガツ</t>
    </rPh>
    <phoneticPr fontId="3"/>
  </si>
  <si>
    <t>合 計</t>
    <phoneticPr fontId="3"/>
  </si>
  <si>
    <t>⑨ 相互貸借</t>
    <rPh sb="2" eb="4">
      <t>ソウゴ</t>
    </rPh>
    <rPh sb="4" eb="6">
      <t>タイシャク</t>
    </rPh>
    <phoneticPr fontId="3"/>
  </si>
  <si>
    <t>総  計</t>
    <rPh sb="0" eb="1">
      <t>フサ</t>
    </rPh>
    <rPh sb="3" eb="4">
      <t>ケイ</t>
    </rPh>
    <phoneticPr fontId="3"/>
  </si>
  <si>
    <t>開館日数</t>
    <rPh sb="0" eb="2">
      <t>カイカン</t>
    </rPh>
    <rPh sb="2" eb="4">
      <t>ニッスウ</t>
    </rPh>
    <phoneticPr fontId="3"/>
  </si>
  <si>
    <t>比率(％)</t>
    <rPh sb="0" eb="2">
      <t>ヒリツ</t>
    </rPh>
    <phoneticPr fontId="3"/>
  </si>
  <si>
    <t>視聴覚資料</t>
    <rPh sb="0" eb="3">
      <t>シチョウカク</t>
    </rPh>
    <rPh sb="3" eb="5">
      <t>シリョウ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</si>
  <si>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</si>
  <si>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</si>
  <si>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</si>
  <si>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③ 貸出人数</t>
    <rPh sb="2" eb="4">
      <t>カシダシ</t>
    </rPh>
    <rPh sb="4" eb="6">
      <t>ニンズウ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</si>
  <si>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</si>
  <si>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⑩ その他利用</t>
    <rPh sb="4" eb="5">
      <t>タ</t>
    </rPh>
    <rPh sb="5" eb="7">
      <t>リヨウ</t>
    </rPh>
    <phoneticPr fontId="3"/>
  </si>
  <si>
    <t>うち団体貸出</t>
    <rPh sb="2" eb="4">
      <t>ダンタイ</t>
    </rPh>
    <rPh sb="4" eb="6">
      <t>カシダシ</t>
    </rPh>
    <phoneticPr fontId="3"/>
  </si>
  <si>
    <t>合    計</t>
    <rPh sb="0" eb="1">
      <t>ゴウ</t>
    </rPh>
    <rPh sb="5" eb="6">
      <t>ケイ</t>
    </rPh>
    <phoneticPr fontId="3"/>
  </si>
  <si>
    <t xml:space="preserve"> 分  類</t>
    <rPh sb="1" eb="2">
      <t>ブン</t>
    </rPh>
    <rPh sb="4" eb="5">
      <t>タグイ</t>
    </rPh>
    <phoneticPr fontId="3"/>
  </si>
  <si>
    <t>合   計</t>
    <rPh sb="0" eb="1">
      <t>ゴウ</t>
    </rPh>
    <rPh sb="4" eb="5">
      <t>ケイ</t>
    </rPh>
    <phoneticPr fontId="3"/>
  </si>
  <si>
    <t>比 率（％）</t>
    <rPh sb="0" eb="1">
      <t>ヒ</t>
    </rPh>
    <rPh sb="2" eb="3">
      <t>リツ</t>
    </rPh>
    <phoneticPr fontId="3"/>
  </si>
  <si>
    <t>ヤ ン グ</t>
    <phoneticPr fontId="3"/>
  </si>
  <si>
    <t>雑   誌</t>
    <rPh sb="0" eb="1">
      <t>ザツ</t>
    </rPh>
    <rPh sb="4" eb="5">
      <t>シ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</si>
  <si>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</si>
  <si>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</si>
  <si>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</si>
  <si>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</si>
  <si>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</si>
  <si>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</si>
  <si>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平成２４年度</t>
    <rPh sb="0" eb="2">
      <t>ヘイセイ</t>
    </rPh>
    <rPh sb="4" eb="6">
      <t>ネンド</t>
    </rPh>
    <phoneticPr fontId="3"/>
  </si>
  <si>
    <t>窓口</t>
    <rPh sb="0" eb="2">
      <t>マドグチ</t>
    </rPh>
    <phoneticPr fontId="3"/>
  </si>
  <si>
    <t>平成２５年度</t>
    <rPh sb="0" eb="2">
      <t>ヘイセイ</t>
    </rPh>
    <rPh sb="4" eb="6">
      <t>ネンド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</si>
  <si>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</si>
  <si>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</si>
  <si>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</si>
  <si>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</si>
  <si>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</si>
  <si>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</si>
  <si>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</si>
  <si>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</si>
  <si>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平成２６年度</t>
    <rPh sb="0" eb="2">
      <t>ヘイセイ</t>
    </rPh>
    <rPh sb="4" eb="6">
      <t>ネンド</t>
    </rPh>
    <phoneticPr fontId="3"/>
  </si>
  <si>
    <t>注）平成25年度市庁舎は平成26年３月分のみ</t>
    <rPh sb="2" eb="4">
      <t>ヘイセイ</t>
    </rPh>
    <rPh sb="6" eb="8">
      <t>ネンド</t>
    </rPh>
    <rPh sb="8" eb="11">
      <t>シチョウシャ</t>
    </rPh>
    <rPh sb="12" eb="14">
      <t>ヘイセイ</t>
    </rPh>
    <rPh sb="16" eb="17">
      <t>ネン</t>
    </rPh>
    <rPh sb="18" eb="19">
      <t>ガツ</t>
    </rPh>
    <phoneticPr fontId="3"/>
  </si>
  <si>
    <t>平成２７年度</t>
    <rPh sb="0" eb="2">
      <t>ヘイセイ</t>
    </rPh>
    <rPh sb="4" eb="6">
      <t>ネンド</t>
    </rPh>
    <phoneticPr fontId="3"/>
  </si>
  <si>
    <t xml:space="preserve">中  央  </t>
    <phoneticPr fontId="3"/>
  </si>
  <si>
    <t>TE</t>
    <phoneticPr fontId="3"/>
  </si>
  <si>
    <t>点字</t>
    <rPh sb="0" eb="2">
      <t>テンジ</t>
    </rPh>
    <phoneticPr fontId="3"/>
  </si>
  <si>
    <t>ヤング</t>
    <phoneticPr fontId="3"/>
  </si>
  <si>
    <t>Ｎ</t>
    <phoneticPr fontId="3"/>
  </si>
  <si>
    <t>Ｗ</t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</si>
  <si>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</si>
  <si>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</si>
  <si>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</si>
  <si>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</si>
  <si>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</si>
  <si>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</si>
  <si>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</si>
  <si>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</si>
  <si>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</si>
  <si>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</si>
  <si>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Ｚ</t>
    <phoneticPr fontId="3"/>
  </si>
  <si>
    <t>雑誌</t>
    <phoneticPr fontId="3"/>
  </si>
  <si>
    <t>Ａ</t>
    <phoneticPr fontId="3"/>
  </si>
  <si>
    <t>Ｖ</t>
    <phoneticPr fontId="3"/>
  </si>
  <si>
    <t>Ｘ</t>
    <phoneticPr fontId="3"/>
  </si>
  <si>
    <t>ネット</t>
    <phoneticPr fontId="3"/>
  </si>
  <si>
    <t>平成２８年度</t>
    <rPh sb="0" eb="2">
      <t>ヘイセイ</t>
    </rPh>
    <rPh sb="4" eb="6">
      <t>ネンド</t>
    </rPh>
    <phoneticPr fontId="3"/>
  </si>
  <si>
    <t>Ｂ／Ａ         ×１００</t>
    <phoneticPr fontId="3"/>
  </si>
  <si>
    <t>Ｃ／Ｂ             ×１００</t>
    <phoneticPr fontId="3"/>
  </si>
  <si>
    <t>※雑誌を含む</t>
    <rPh sb="1" eb="3">
      <t>ザッシ</t>
    </rPh>
    <rPh sb="4" eb="5">
      <t>フク</t>
    </rPh>
    <phoneticPr fontId="3"/>
  </si>
  <si>
    <t>団体等計</t>
    <rPh sb="2" eb="3">
      <t>トウ</t>
    </rPh>
    <rPh sb="3" eb="4">
      <t>ケイ</t>
    </rPh>
    <phoneticPr fontId="3"/>
  </si>
  <si>
    <t>調査相談件数</t>
    <rPh sb="0" eb="2">
      <t>チョウサ</t>
    </rPh>
    <rPh sb="2" eb="4">
      <t>ソウダン</t>
    </rPh>
    <rPh sb="4" eb="5">
      <t>ケン</t>
    </rPh>
    <rPh sb="5" eb="6">
      <t>カズ</t>
    </rPh>
    <phoneticPr fontId="3"/>
  </si>
  <si>
    <t>朗読テープ
郵送本数</t>
    <rPh sb="0" eb="2">
      <t>ロウドク</t>
    </rPh>
    <rPh sb="6" eb="8">
      <t>ユウソウ</t>
    </rPh>
    <rPh sb="8" eb="9">
      <t>ボン</t>
    </rPh>
    <rPh sb="9" eb="10">
      <t>カズ</t>
    </rPh>
    <phoneticPr fontId="3"/>
  </si>
  <si>
    <t>WebOPAC
 検索件数</t>
    <rPh sb="9" eb="11">
      <t>ケンサク</t>
    </rPh>
    <rPh sb="11" eb="13">
      <t>ケンスウ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</si>
  <si>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</si>
  <si>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アルスホール利 用 件 数</t>
    <rPh sb="6" eb="7">
      <t>リ</t>
    </rPh>
    <rPh sb="8" eb="9">
      <t>ヨウ</t>
    </rPh>
    <rPh sb="10" eb="11">
      <t>ケン</t>
    </rPh>
    <rPh sb="12" eb="13">
      <t>スウ</t>
    </rPh>
    <phoneticPr fontId="3"/>
  </si>
  <si>
    <t>市の一般会計
予算（Ａ）</t>
    <rPh sb="0" eb="1">
      <t>シ</t>
    </rPh>
    <rPh sb="2" eb="4">
      <t>イッパン</t>
    </rPh>
    <rPh sb="4" eb="6">
      <t>カイケイ</t>
    </rPh>
    <rPh sb="7" eb="9">
      <t>ヨサン</t>
    </rPh>
    <phoneticPr fontId="3"/>
  </si>
  <si>
    <t>図書館の総予算（Ｂ）</t>
    <rPh sb="0" eb="3">
      <t>トショカン</t>
    </rPh>
    <rPh sb="4" eb="7">
      <t>ソウヨサン</t>
    </rPh>
    <phoneticPr fontId="3"/>
  </si>
  <si>
    <t>⑧ 予約・リクエスト受付件数</t>
    <rPh sb="2" eb="4">
      <t>ヨヤク</t>
    </rPh>
    <rPh sb="10" eb="12">
      <t>ウケツケ</t>
    </rPh>
    <rPh sb="12" eb="14">
      <t>ケンスウ</t>
    </rPh>
    <phoneticPr fontId="3"/>
  </si>
  <si>
    <t>予約</t>
    <rPh sb="0" eb="2">
      <t>ヨヤク</t>
    </rPh>
    <phoneticPr fontId="3"/>
  </si>
  <si>
    <t>　　リクエスト（中央分）</t>
    <rPh sb="8" eb="10">
      <t>チュウオウ</t>
    </rPh>
    <rPh sb="10" eb="11">
      <t>ブン</t>
    </rPh>
    <phoneticPr fontId="3"/>
  </si>
  <si>
    <t>12　年間統計</t>
    <rPh sb="3" eb="5">
      <t>ネンカン</t>
    </rPh>
    <rPh sb="5" eb="7">
      <t>トウケイ</t>
    </rPh>
    <phoneticPr fontId="12"/>
  </si>
  <si>
    <t>平成28年度</t>
    <rPh sb="0" eb="2">
      <t>ヘイセイ</t>
    </rPh>
    <rPh sb="4" eb="6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</si>
  <si>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</si>
  <si>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</si>
  <si>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287日</t>
    <rPh sb="3" eb="4">
      <t>ヒ</t>
    </rPh>
    <phoneticPr fontId="12"/>
  </si>
  <si>
    <t>開館時間</t>
    <rPh sb="0" eb="2">
      <t>カイカン</t>
    </rPh>
    <rPh sb="2" eb="4">
      <t>ジカン</t>
    </rPh>
    <phoneticPr fontId="12"/>
  </si>
  <si>
    <t>2,502.5時間</t>
    <rPh sb="7" eb="9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</si>
  <si>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</si>
  <si>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常住人口（H28.4.1現在）</t>
    <rPh sb="0" eb="2">
      <t>ジョウジュウ</t>
    </rPh>
    <rPh sb="2" eb="4">
      <t>ジンコウ</t>
    </rPh>
    <rPh sb="12" eb="14">
      <t>ゲンザイ</t>
    </rPh>
    <phoneticPr fontId="12"/>
  </si>
  <si>
    <t>227,916人</t>
    <rPh sb="7" eb="8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</si>
  <si>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</si>
  <si>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548,777人(1,912人)</t>
    <rPh sb="7" eb="8">
      <t>ニン</t>
    </rPh>
    <rPh sb="14" eb="15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</si>
  <si>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</si>
  <si>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43,442人</t>
    <rPh sb="6" eb="7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</si>
  <si>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</si>
  <si>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1,743人</t>
    <rPh sb="5" eb="6">
      <t>ニン</t>
    </rPh>
    <phoneticPr fontId="12"/>
  </si>
  <si>
    <t>蔵　書</t>
    <rPh sb="0" eb="1">
      <t>クラ</t>
    </rPh>
    <rPh sb="2" eb="3">
      <t>ショ</t>
    </rPh>
    <phoneticPr fontId="12"/>
  </si>
  <si>
    <t>蔵書冊数（図書のみ）</t>
    <rPh sb="0" eb="2">
      <t>ゾウショ</t>
    </rPh>
    <rPh sb="2" eb="3">
      <t>サツ</t>
    </rPh>
    <rPh sb="3" eb="4">
      <t>スウ</t>
    </rPh>
    <rPh sb="5" eb="7">
      <t>トショ</t>
    </rPh>
    <phoneticPr fontId="12"/>
  </si>
  <si>
    <t>　　286,240冊</t>
    <rPh sb="9" eb="10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</si>
  <si>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</si>
  <si>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　　160,856冊</t>
    <rPh sb="9" eb="10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</si>
  <si>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</si>
  <si>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　41,033冊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</si>
  <si>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</si>
  <si>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13,165点</t>
    <rPh sb="6" eb="7">
      <t>テン</t>
    </rPh>
    <phoneticPr fontId="12"/>
  </si>
  <si>
    <t>雑誌数</t>
    <rPh sb="0" eb="2">
      <t>ザッシ</t>
    </rPh>
    <rPh sb="2" eb="3">
      <t>スウ</t>
    </rPh>
    <phoneticPr fontId="12"/>
  </si>
  <si>
    <t>11,482冊(214種)</t>
    <rPh sb="6" eb="7">
      <t>サツ</t>
    </rPh>
    <rPh sb="11" eb="12">
      <t>シュ</t>
    </rPh>
    <phoneticPr fontId="12"/>
  </si>
  <si>
    <t>新聞数</t>
    <rPh sb="0" eb="2">
      <t>シンブン</t>
    </rPh>
    <rPh sb="2" eb="3">
      <t>カズ</t>
    </rPh>
    <phoneticPr fontId="12"/>
  </si>
  <si>
    <t>32紙</t>
    <rPh sb="2" eb="3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</si>
  <si>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</si>
  <si>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</si>
  <si>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110団体</t>
    <rPh sb="3" eb="4">
      <t>ダン</t>
    </rPh>
    <rPh sb="4" eb="5">
      <t>タイ</t>
    </rPh>
    <phoneticPr fontId="12"/>
  </si>
  <si>
    <t>団体利用</t>
    <rPh sb="0" eb="2">
      <t>ダンタイ</t>
    </rPh>
    <rPh sb="2" eb="4">
      <t>リヨウ</t>
    </rPh>
    <phoneticPr fontId="12"/>
  </si>
  <si>
    <t>185団体</t>
    <rPh sb="3" eb="5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</si>
  <si>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</si>
  <si>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10,582冊</t>
    <rPh sb="6" eb="7">
      <t>サツ</t>
    </rPh>
    <phoneticPr fontId="12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</si>
  <si>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</si>
  <si>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</si>
  <si>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235,111人(50,070人)</t>
    <rPh sb="7" eb="8">
      <t>ニン</t>
    </rPh>
    <rPh sb="15" eb="16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</si>
  <si>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</si>
  <si>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819人</t>
    <rPh sb="3" eb="4">
      <t>ニン</t>
    </rPh>
    <phoneticPr fontId="12"/>
  </si>
  <si>
    <t>貸出総数</t>
    <rPh sb="0" eb="2">
      <t>カシダ</t>
    </rPh>
    <rPh sb="2" eb="4">
      <t>ソウスウ</t>
    </rPh>
    <phoneticPr fontId="12"/>
  </si>
  <si>
    <t>　　976,837冊(点)</t>
    <rPh sb="9" eb="10">
      <t>サツ</t>
    </rPh>
    <rPh sb="11" eb="12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</si>
  <si>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</si>
  <si>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4.19冊(点)</t>
    <rPh sb="5" eb="6">
      <t>サツ</t>
    </rPh>
    <rPh sb="7" eb="8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</si>
  <si>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</si>
  <si>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2,736人</t>
    <rPh sb="5" eb="6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</si>
  <si>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</si>
  <si>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</t>
    <rPh sb="0" eb="2">
      <t>ネンカン</t>
    </rPh>
    <rPh sb="2" eb="4">
      <t>シリョウ</t>
    </rPh>
    <rPh sb="4" eb="6">
      <t>コウニュウ</t>
    </rPh>
    <rPh sb="6" eb="8">
      <t>ソウガク</t>
    </rPh>
    <phoneticPr fontId="12"/>
  </si>
  <si>
    <t>35,969千円</t>
    <rPh sb="6" eb="7">
      <t>セン</t>
    </rPh>
    <rPh sb="7" eb="8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</si>
  <si>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</si>
  <si>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29,329千円</t>
    <rPh sb="6" eb="7">
      <t>セン</t>
    </rPh>
    <rPh sb="7" eb="8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</si>
  <si>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</si>
  <si>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3,670千円</t>
    <rPh sb="5" eb="6">
      <t>セン</t>
    </rPh>
    <rPh sb="6" eb="7">
      <t>エン</t>
    </rPh>
    <phoneticPr fontId="12"/>
  </si>
  <si>
    <t>　　　③雑誌</t>
    <rPh sb="4" eb="6">
      <t>ザッシ</t>
    </rPh>
    <phoneticPr fontId="12"/>
  </si>
  <si>
    <t>2,061千円</t>
    <rPh sb="5" eb="6">
      <t>セン</t>
    </rPh>
    <rPh sb="6" eb="7">
      <t>エン</t>
    </rPh>
    <phoneticPr fontId="12"/>
  </si>
  <si>
    <t>　　　④新聞</t>
    <rPh sb="4" eb="6">
      <t>シンブン</t>
    </rPh>
    <phoneticPr fontId="12"/>
  </si>
  <si>
    <t>909千円</t>
    <rPh sb="3" eb="4">
      <t>セン</t>
    </rPh>
    <rPh sb="4" eb="5">
      <t>エン</t>
    </rPh>
    <phoneticPr fontId="12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</si>
  <si>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2"/>
  </si>
  <si>
    <t>19,388冊(点)</t>
    <rPh sb="6" eb="7">
      <t>サツ</t>
    </rPh>
    <rPh sb="8" eb="9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</si>
  <si>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</si>
  <si>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18,333冊</t>
    <rPh sb="6" eb="7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</si>
  <si>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</si>
  <si>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469点</t>
    <rPh sb="3" eb="4">
      <t>テン</t>
    </rPh>
    <phoneticPr fontId="12"/>
  </si>
  <si>
    <t>　　　③寄贈他</t>
    <rPh sb="4" eb="6">
      <t>キゾウ</t>
    </rPh>
    <rPh sb="6" eb="7">
      <t>ホカ</t>
    </rPh>
    <phoneticPr fontId="12"/>
  </si>
  <si>
    <t>586冊(点)</t>
    <rPh sb="3" eb="4">
      <t>サツ</t>
    </rPh>
    <rPh sb="5" eb="6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</si>
  <si>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</si>
  <si>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</t>
    <rPh sb="0" eb="2">
      <t>ネンカン</t>
    </rPh>
    <rPh sb="2" eb="4">
      <t>ジョセキ</t>
    </rPh>
    <rPh sb="4" eb="6">
      <t>シリョウ</t>
    </rPh>
    <rPh sb="6" eb="7">
      <t>スウ</t>
    </rPh>
    <phoneticPr fontId="12"/>
  </si>
  <si>
    <t>20,433点</t>
    <rPh sb="6" eb="7">
      <t>テン</t>
    </rPh>
    <phoneticPr fontId="12"/>
  </si>
  <si>
    <t>注釈</t>
    <rPh sb="0" eb="2">
      <t>チュウシャク</t>
    </rPh>
    <phoneticPr fontId="12"/>
  </si>
  <si>
    <t>１．所蔵する資料とは，図書及び視聴覚資料（CD・DVD等），新聞・雑誌等を指す。</t>
    <rPh sb="2" eb="4">
      <t>ショゾウ</t>
    </rPh>
    <rPh sb="6" eb="8">
      <t>シリョウ</t>
    </rPh>
    <rPh sb="11" eb="13">
      <t>トショ</t>
    </rPh>
    <rPh sb="13" eb="14">
      <t>オヨ</t>
    </rPh>
    <rPh sb="15" eb="18">
      <t>シチョウカク</t>
    </rPh>
    <rPh sb="18" eb="20">
      <t>シリョウ</t>
    </rPh>
    <rPh sb="27" eb="28">
      <t>ナド</t>
    </rPh>
    <rPh sb="30" eb="32">
      <t>シンブン</t>
    </rPh>
    <rPh sb="33" eb="35">
      <t>ザッシ</t>
    </rPh>
    <rPh sb="35" eb="36">
      <t>ナド</t>
    </rPh>
    <rPh sb="37" eb="38">
      <t>サ</t>
    </rPh>
    <phoneticPr fontId="12"/>
  </si>
  <si>
    <t>２．貸出者数及び貸出資料総数には，自動車図書館の利用者も含む。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2"/>
  </si>
  <si>
    <t>３．オンライン化している各交流センター（谷田部・筑波・小野川・茎崎）のデータは含まない。</t>
    <rPh sb="7" eb="8">
      <t>カ</t>
    </rPh>
    <rPh sb="12" eb="13">
      <t>カク</t>
    </rPh>
    <rPh sb="13" eb="15">
      <t>コウリュウ</t>
    </rPh>
    <rPh sb="24" eb="26">
      <t>ツクバ</t>
    </rPh>
    <rPh sb="27" eb="30">
      <t>オノガワ</t>
    </rPh>
    <rPh sb="31" eb="33">
      <t>クキザキ</t>
    </rPh>
    <rPh sb="39" eb="40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</si>
</sst>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/>
    <xf numFmtId="178" fontId="6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178" fontId="7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180" fontId="9" fillId="0" borderId="1" xfId="0" applyNumberFormat="1" applyFont="1" applyFill="1" applyBorder="1"/>
    <xf numFmtId="176" fontId="9" fillId="0" borderId="0" xfId="0" applyNumberFormat="1" applyFont="1" applyFill="1" applyBorder="1"/>
    <xf numFmtId="180" fontId="9" fillId="0" borderId="0" xfId="0" applyNumberFormat="1" applyFont="1" applyFill="1" applyAlignment="1">
      <alignment shrinkToFit="1"/>
    </xf>
    <xf numFmtId="180" fontId="9" fillId="0" borderId="0" xfId="0" applyNumberFormat="1" applyFont="1" applyFill="1"/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3" xfId="0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80" fontId="9" fillId="0" borderId="1" xfId="0" applyNumberFormat="1" applyFont="1" applyFill="1" applyBorder="1" applyAlignment="1">
      <alignment horizontal="distributed" shrinkToFit="1"/>
    </xf>
    <xf numFmtId="3" fontId="9" fillId="0" borderId="0" xfId="0" applyNumberFormat="1" applyFont="1" applyFill="1" applyBorder="1"/>
    <xf numFmtId="0" fontId="9" fillId="0" borderId="3" xfId="0" applyFont="1" applyFill="1" applyBorder="1" applyAlignment="1">
      <alignment shrinkToFit="1"/>
    </xf>
    <xf numFmtId="180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shrinkToFit="1"/>
    </xf>
    <xf numFmtId="49" fontId="9" fillId="0" borderId="4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/>
    <xf numFmtId="180" fontId="9" fillId="0" borderId="6" xfId="0" applyNumberFormat="1" applyFont="1" applyFill="1" applyBorder="1"/>
    <xf numFmtId="180" fontId="9" fillId="0" borderId="9" xfId="0" applyNumberFormat="1" applyFont="1" applyFill="1" applyBorder="1"/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Alignment="1">
      <alignment horizontal="center" shrinkToFit="1"/>
    </xf>
    <xf numFmtId="180" fontId="9" fillId="0" borderId="11" xfId="0" applyNumberFormat="1" applyFont="1" applyFill="1" applyBorder="1" applyAlignment="1">
      <alignment horizontal="distributed" shrinkToFit="1"/>
    </xf>
    <xf numFmtId="3" fontId="9" fillId="0" borderId="1" xfId="0" applyNumberFormat="1" applyFont="1" applyFill="1" applyBorder="1"/>
    <xf numFmtId="179" fontId="9" fillId="0" borderId="0" xfId="0" applyNumberFormat="1" applyFont="1" applyFill="1" applyBorder="1"/>
    <xf numFmtId="180" fontId="9" fillId="0" borderId="11" xfId="0" applyNumberFormat="1" applyFont="1" applyFill="1" applyBorder="1" applyAlignment="1">
      <alignment horizontal="distributed"/>
    </xf>
    <xf numFmtId="180" fontId="9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distributed" shrinkToFit="1"/>
    </xf>
    <xf numFmtId="180" fontId="9" fillId="0" borderId="0" xfId="0" applyNumberFormat="1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 shrinkToFit="1"/>
    </xf>
    <xf numFmtId="180" fontId="9" fillId="0" borderId="10" xfId="0" applyNumberFormat="1" applyFont="1" applyFill="1" applyBorder="1" applyAlignment="1">
      <alignment horizontal="center"/>
    </xf>
    <xf numFmtId="180" fontId="9" fillId="0" borderId="8" xfId="0" applyNumberFormat="1" applyFont="1" applyFill="1" applyBorder="1" applyAlignment="1">
      <alignment horizontal="distributed" shrinkToFit="1"/>
    </xf>
    <xf numFmtId="180" fontId="9" fillId="0" borderId="8" xfId="0" applyNumberFormat="1" applyFont="1" applyFill="1" applyBorder="1" applyAlignment="1">
      <alignment horizontal="distributed"/>
    </xf>
    <xf numFmtId="180" fontId="9" fillId="0" borderId="12" xfId="0" applyNumberFormat="1" applyFont="1" applyFill="1" applyBorder="1" applyAlignment="1"/>
    <xf numFmtId="180" fontId="9" fillId="0" borderId="0" xfId="0" applyNumberFormat="1" applyFont="1" applyFill="1" applyBorder="1" applyAlignment="1">
      <alignment shrinkToFit="1"/>
    </xf>
    <xf numFmtId="180" fontId="9" fillId="0" borderId="12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wrapText="1" shrinkToFit="1"/>
    </xf>
    <xf numFmtId="180" fontId="6" fillId="0" borderId="0" xfId="0" applyNumberFormat="1" applyFont="1" applyFill="1" applyAlignment="1">
      <alignment horizontal="center" vertical="center" wrapText="1" shrinkToFit="1"/>
    </xf>
    <xf numFmtId="180" fontId="4" fillId="0" borderId="0" xfId="0" applyNumberFormat="1" applyFont="1" applyFill="1"/>
    <xf numFmtId="180" fontId="10" fillId="0" borderId="0" xfId="0" applyNumberFormat="1" applyFont="1" applyFill="1"/>
    <xf numFmtId="180" fontId="7" fillId="0" borderId="1" xfId="0" applyNumberFormat="1" applyFont="1" applyFill="1" applyBorder="1" applyAlignment="1">
      <alignment horizontal="center" vertical="center" wrapText="1" shrinkToFit="1"/>
    </xf>
    <xf numFmtId="181" fontId="9" fillId="0" borderId="1" xfId="0" applyNumberFormat="1" applyFont="1" applyFill="1" applyBorder="1"/>
    <xf numFmtId="178" fontId="8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7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9" fillId="0" borderId="1" xfId="1" applyNumberFormat="1" applyFont="1" applyFill="1" applyBorder="1" applyAlignment="1"/>
    <xf numFmtId="178" fontId="9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9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9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wrapText="1" shrinkToFit="1"/>
    </xf>
    <xf numFmtId="178" fontId="9" fillId="0" borderId="1" xfId="1" applyNumberFormat="1" applyFont="1" applyBorder="1" applyAlignment="1"/>
    <xf numFmtId="178" fontId="9" fillId="0" borderId="1" xfId="0" applyNumberFormat="1" applyFont="1" applyBorder="1" applyAlignment="1"/>
    <xf numFmtId="178" fontId="9" fillId="0" borderId="6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Protection="1">
      <protection locked="0"/>
    </xf>
    <xf numFmtId="180" fontId="9" fillId="0" borderId="2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3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distributed" wrapText="1"/>
    </xf>
    <xf numFmtId="180" fontId="9" fillId="0" borderId="2" xfId="0" applyNumberFormat="1" applyFont="1" applyFill="1" applyBorder="1" applyAlignment="1">
      <alignment horizontal="center" shrinkToFit="1"/>
    </xf>
    <xf numFmtId="180" fontId="9" fillId="0" borderId="3" xfId="0" applyNumberFormat="1" applyFont="1" applyFill="1" applyBorder="1" applyAlignment="1">
      <alignment horizontal="center" shrinkToFit="1"/>
    </xf>
    <xf numFmtId="180" fontId="9" fillId="0" borderId="2" xfId="0" applyNumberFormat="1" applyFont="1" applyFill="1" applyBorder="1" applyAlignment="1"/>
    <xf numFmtId="180" fontId="9" fillId="0" borderId="3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/>
    <xf numFmtId="179" fontId="9" fillId="0" borderId="2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180" fontId="9" fillId="0" borderId="11" xfId="0" applyNumberFormat="1" applyFont="1" applyFill="1" applyBorder="1" applyAlignment="1">
      <alignment horizontal="center" shrinkToFit="1"/>
    </xf>
    <xf numFmtId="0" fontId="11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righ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>
      <alignment vertical="center"/>
    </xf>
    <xf numFmtId="0" fontId="13" fillId="0" borderId="1" xfId="2" applyFont="1" applyFill="1" applyBorder="1" applyAlignment="1">
      <alignment horizontal="right" vertical="center"/>
    </xf>
    <xf numFmtId="0" fontId="15" fillId="0" borderId="1" xfId="2" applyFont="1" applyFill="1" applyBorder="1" applyAlignment="1">
      <alignment horizontal="right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16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left" vertical="center"/>
    </xf>
    <xf numFmtId="0" fontId="16" fillId="0" borderId="0" xfId="2" applyFont="1" applyFill="1" applyBorder="1">
      <alignment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D3" sqref="D3"/>
    </sheetView>
  </sheetViews>
  <sheetFormatPr defaultRowHeight="13.5"/>
  <cols>
    <col min="1" max="1" width="15.5" style="131" customWidth="1"/>
    <col min="2" max="2" width="4.375" style="148" customWidth="1"/>
    <col min="3" max="3" width="40.25" style="131" customWidth="1"/>
    <col min="4" max="4" width="36.375" style="149" customWidth="1"/>
    <col min="5" max="5" width="4" style="131" customWidth="1"/>
    <col min="6" max="7" width="9" style="131"/>
    <col min="8" max="8" width="27.125" style="131" customWidth="1"/>
    <col min="9" max="16384" width="9" style="131"/>
  </cols>
  <sheetData>
    <row r="1" spans="1:4" ht="24.95" customHeight="1">
      <c r="A1" s="127" t="s">
        <v>184</v>
      </c>
      <c r="B1" s="128"/>
      <c r="C1" s="129"/>
      <c r="D1" s="130"/>
    </row>
    <row r="2" spans="1:4" ht="15" customHeight="1">
      <c r="A2" s="130"/>
      <c r="B2" s="132"/>
      <c r="C2" s="130"/>
      <c r="D2" s="133" t="s">
        <v>185</v>
      </c>
    </row>
    <row r="3" spans="1:4" ht="23.25" customHeight="1">
      <c r="A3" s="134" t="s">
        <v>186</v>
      </c>
      <c r="B3" s="135">
        <v>1</v>
      </c>
      <c r="C3" s="136" t="s">
        <v>187</v>
      </c>
      <c r="D3" s="137" t="s">
        <v>188</v>
      </c>
    </row>
    <row r="4" spans="1:4" ht="23.25" customHeight="1">
      <c r="A4" s="134"/>
      <c r="B4" s="135">
        <v>2</v>
      </c>
      <c r="C4" s="136" t="s">
        <v>189</v>
      </c>
      <c r="D4" s="137" t="s">
        <v>190</v>
      </c>
    </row>
    <row r="5" spans="1:4" ht="23.25" customHeight="1">
      <c r="A5" s="134" t="s">
        <v>191</v>
      </c>
      <c r="B5" s="135">
        <v>3</v>
      </c>
      <c r="C5" s="136" t="s">
        <v>192</v>
      </c>
      <c r="D5" s="137" t="s">
        <v>193</v>
      </c>
    </row>
    <row r="6" spans="1:4" ht="23.25" customHeight="1">
      <c r="A6" s="134"/>
      <c r="B6" s="135">
        <v>4</v>
      </c>
      <c r="C6" s="136" t="s">
        <v>194</v>
      </c>
      <c r="D6" s="137" t="s">
        <v>195</v>
      </c>
    </row>
    <row r="7" spans="1:4" ht="23.25" customHeight="1">
      <c r="A7" s="134"/>
      <c r="B7" s="135">
        <v>5</v>
      </c>
      <c r="C7" s="136" t="s">
        <v>196</v>
      </c>
      <c r="D7" s="137" t="s">
        <v>197</v>
      </c>
    </row>
    <row r="8" spans="1:4" ht="23.25" customHeight="1">
      <c r="A8" s="134"/>
      <c r="B8" s="135">
        <v>6</v>
      </c>
      <c r="C8" s="136" t="s">
        <v>198</v>
      </c>
      <c r="D8" s="137" t="s">
        <v>199</v>
      </c>
    </row>
    <row r="9" spans="1:4" ht="23.25" customHeight="1">
      <c r="A9" s="134" t="s">
        <v>200</v>
      </c>
      <c r="B9" s="135">
        <v>7</v>
      </c>
      <c r="C9" s="136" t="s">
        <v>201</v>
      </c>
      <c r="D9" s="138" t="s">
        <v>202</v>
      </c>
    </row>
    <row r="10" spans="1:4" ht="23.25" customHeight="1">
      <c r="A10" s="134"/>
      <c r="B10" s="135">
        <v>8</v>
      </c>
      <c r="C10" s="136" t="s">
        <v>203</v>
      </c>
      <c r="D10" s="137" t="s">
        <v>204</v>
      </c>
    </row>
    <row r="11" spans="1:4" ht="23.25" customHeight="1">
      <c r="A11" s="134"/>
      <c r="B11" s="135">
        <v>9</v>
      </c>
      <c r="C11" s="136" t="s">
        <v>205</v>
      </c>
      <c r="D11" s="137" t="s">
        <v>206</v>
      </c>
    </row>
    <row r="12" spans="1:4" ht="23.25" customHeight="1">
      <c r="A12" s="134"/>
      <c r="B12" s="135">
        <v>10</v>
      </c>
      <c r="C12" s="136" t="s">
        <v>207</v>
      </c>
      <c r="D12" s="137" t="s">
        <v>208</v>
      </c>
    </row>
    <row r="13" spans="1:4" ht="23.25" customHeight="1">
      <c r="A13" s="134"/>
      <c r="B13" s="135">
        <v>11</v>
      </c>
      <c r="C13" s="136" t="s">
        <v>209</v>
      </c>
      <c r="D13" s="137" t="s">
        <v>210</v>
      </c>
    </row>
    <row r="14" spans="1:4" ht="23.25" customHeight="1">
      <c r="A14" s="134"/>
      <c r="B14" s="135">
        <v>12</v>
      </c>
      <c r="C14" s="136" t="s">
        <v>211</v>
      </c>
      <c r="D14" s="137" t="s">
        <v>212</v>
      </c>
    </row>
    <row r="15" spans="1:4" ht="23.25" customHeight="1">
      <c r="A15" s="139" t="s">
        <v>213</v>
      </c>
      <c r="B15" s="135">
        <v>13</v>
      </c>
      <c r="C15" s="136" t="s">
        <v>214</v>
      </c>
      <c r="D15" s="137" t="s">
        <v>215</v>
      </c>
    </row>
    <row r="16" spans="1:4" ht="23.25" customHeight="1">
      <c r="A16" s="140"/>
      <c r="B16" s="135">
        <v>14</v>
      </c>
      <c r="C16" s="136" t="s">
        <v>216</v>
      </c>
      <c r="D16" s="137" t="s">
        <v>217</v>
      </c>
    </row>
    <row r="17" spans="1:4" ht="23.25" customHeight="1">
      <c r="A17" s="141"/>
      <c r="B17" s="135">
        <v>15</v>
      </c>
      <c r="C17" s="136" t="s">
        <v>218</v>
      </c>
      <c r="D17" s="137" t="s">
        <v>219</v>
      </c>
    </row>
    <row r="18" spans="1:4" ht="23.25" customHeight="1">
      <c r="A18" s="142" t="s">
        <v>220</v>
      </c>
      <c r="B18" s="135">
        <v>16</v>
      </c>
      <c r="C18" s="136" t="s">
        <v>221</v>
      </c>
      <c r="D18" s="137" t="s">
        <v>222</v>
      </c>
    </row>
    <row r="19" spans="1:4" ht="23.25" customHeight="1">
      <c r="A19" s="140"/>
      <c r="B19" s="135">
        <v>17</v>
      </c>
      <c r="C19" s="136" t="s">
        <v>223</v>
      </c>
      <c r="D19" s="137" t="s">
        <v>224</v>
      </c>
    </row>
    <row r="20" spans="1:4" ht="23.25" customHeight="1">
      <c r="A20" s="140"/>
      <c r="B20" s="135">
        <v>18</v>
      </c>
      <c r="C20" s="136" t="s">
        <v>225</v>
      </c>
      <c r="D20" s="138" t="s">
        <v>226</v>
      </c>
    </row>
    <row r="21" spans="1:4" ht="23.25" customHeight="1">
      <c r="A21" s="140"/>
      <c r="B21" s="135">
        <v>19</v>
      </c>
      <c r="C21" s="136" t="s">
        <v>227</v>
      </c>
      <c r="D21" s="137" t="s">
        <v>228</v>
      </c>
    </row>
    <row r="22" spans="1:4" ht="23.25" customHeight="1">
      <c r="A22" s="141"/>
      <c r="B22" s="135">
        <v>20</v>
      </c>
      <c r="C22" s="136" t="s">
        <v>229</v>
      </c>
      <c r="D22" s="137" t="s">
        <v>230</v>
      </c>
    </row>
    <row r="23" spans="1:4" ht="23.25" customHeight="1">
      <c r="A23" s="139" t="s">
        <v>231</v>
      </c>
      <c r="B23" s="135">
        <v>21</v>
      </c>
      <c r="C23" s="136" t="s">
        <v>232</v>
      </c>
      <c r="D23" s="137" t="s">
        <v>233</v>
      </c>
    </row>
    <row r="24" spans="1:4" ht="23.25" customHeight="1">
      <c r="A24" s="140"/>
      <c r="B24" s="135">
        <v>22</v>
      </c>
      <c r="C24" s="136" t="s">
        <v>234</v>
      </c>
      <c r="D24" s="137" t="s">
        <v>235</v>
      </c>
    </row>
    <row r="25" spans="1:4" ht="23.25" customHeight="1">
      <c r="A25" s="140"/>
      <c r="B25" s="135">
        <v>23</v>
      </c>
      <c r="C25" s="136" t="s">
        <v>236</v>
      </c>
      <c r="D25" s="137" t="s">
        <v>237</v>
      </c>
    </row>
    <row r="26" spans="1:4" ht="23.25" customHeight="1">
      <c r="A26" s="140"/>
      <c r="B26" s="135">
        <v>24</v>
      </c>
      <c r="C26" s="136" t="s">
        <v>238</v>
      </c>
      <c r="D26" s="137" t="s">
        <v>239</v>
      </c>
    </row>
    <row r="27" spans="1:4" ht="23.25" customHeight="1">
      <c r="A27" s="140"/>
      <c r="B27" s="135">
        <v>25</v>
      </c>
      <c r="C27" s="136" t="s">
        <v>240</v>
      </c>
      <c r="D27" s="137" t="s">
        <v>241</v>
      </c>
    </row>
    <row r="28" spans="1:4" ht="23.25" customHeight="1">
      <c r="A28" s="140"/>
      <c r="B28" s="135">
        <v>26</v>
      </c>
      <c r="C28" s="136" t="s">
        <v>242</v>
      </c>
      <c r="D28" s="138" t="s">
        <v>243</v>
      </c>
    </row>
    <row r="29" spans="1:4" ht="23.25" customHeight="1">
      <c r="A29" s="140"/>
      <c r="B29" s="135">
        <v>27</v>
      </c>
      <c r="C29" s="136" t="s">
        <v>244</v>
      </c>
      <c r="D29" s="138" t="s">
        <v>245</v>
      </c>
    </row>
    <row r="30" spans="1:4" ht="23.25" customHeight="1">
      <c r="A30" s="140"/>
      <c r="B30" s="135">
        <v>28</v>
      </c>
      <c r="C30" s="136" t="s">
        <v>246</v>
      </c>
      <c r="D30" s="138" t="s">
        <v>247</v>
      </c>
    </row>
    <row r="31" spans="1:4" ht="23.25" customHeight="1">
      <c r="A31" s="143"/>
      <c r="B31" s="135">
        <v>29</v>
      </c>
      <c r="C31" s="136" t="s">
        <v>248</v>
      </c>
      <c r="D31" s="138" t="s">
        <v>249</v>
      </c>
    </row>
    <row r="32" spans="1:4" ht="23.25" customHeight="1">
      <c r="A32" s="135" t="s">
        <v>250</v>
      </c>
      <c r="B32" s="135">
        <v>30</v>
      </c>
      <c r="C32" s="136" t="s">
        <v>251</v>
      </c>
      <c r="D32" s="137" t="s">
        <v>252</v>
      </c>
    </row>
    <row r="33" spans="1:4" ht="20.100000000000001" customHeight="1">
      <c r="A33" s="144" t="s">
        <v>253</v>
      </c>
      <c r="B33" s="145"/>
      <c r="C33" s="146"/>
      <c r="D33" s="145"/>
    </row>
    <row r="34" spans="1:4" ht="20.100000000000001" customHeight="1">
      <c r="A34" s="144" t="s">
        <v>254</v>
      </c>
      <c r="B34" s="145"/>
      <c r="C34" s="146"/>
      <c r="D34" s="145"/>
    </row>
    <row r="35" spans="1:4" ht="20.100000000000001" customHeight="1">
      <c r="A35" s="144" t="s">
        <v>255</v>
      </c>
      <c r="B35" s="145"/>
      <c r="C35" s="146"/>
      <c r="D35" s="145"/>
    </row>
    <row r="36" spans="1:4" ht="20.100000000000001" customHeight="1">
      <c r="A36" s="147" t="s">
        <v>256</v>
      </c>
      <c r="B36" s="145"/>
      <c r="C36" s="146"/>
      <c r="D36" s="145"/>
    </row>
    <row r="37" spans="1:4" ht="20.100000000000001" customHeight="1"/>
    <row r="38" spans="1:4" ht="20.100000000000001" customHeight="1"/>
    <row r="40" spans="1:4">
      <c r="B40" s="149"/>
      <c r="D40" s="131"/>
    </row>
    <row r="41" spans="1:4">
      <c r="B41" s="149"/>
      <c r="D41" s="131"/>
    </row>
    <row r="42" spans="1:4">
      <c r="B42" s="149"/>
      <c r="D42" s="131"/>
    </row>
  </sheetData>
  <mergeCells count="6">
    <mergeCell ref="A3:A4"/>
    <mergeCell ref="A5:A8"/>
    <mergeCell ref="A9:A14"/>
    <mergeCell ref="A15:A17"/>
    <mergeCell ref="A18:A22"/>
    <mergeCell ref="A23:A30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orientation="portrait" r:id="rId1"/>
  <headerFooter>
    <oddFooter>&amp;C&amp;"ＭＳ 明朝,標準"- 12 -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O12" sqref="O12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116</v>
      </c>
      <c r="B1" s="6"/>
      <c r="C1" s="6"/>
      <c r="D1" s="6"/>
      <c r="E1" s="6"/>
      <c r="F1" s="6"/>
      <c r="G1" s="6"/>
      <c r="H1" s="6"/>
      <c r="I1" s="6"/>
      <c r="J1" s="6" t="s">
        <v>131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64</v>
      </c>
      <c r="E2" s="7" t="s">
        <v>65</v>
      </c>
      <c r="F2" s="7" t="s">
        <v>3</v>
      </c>
      <c r="G2" s="7" t="s">
        <v>115</v>
      </c>
      <c r="H2" s="68"/>
      <c r="I2" s="8"/>
      <c r="J2" s="7" t="s">
        <v>95</v>
      </c>
      <c r="K2" s="9" t="s">
        <v>69</v>
      </c>
      <c r="L2" s="31" t="s">
        <v>70</v>
      </c>
    </row>
    <row r="3" spans="1:12" s="3" customFormat="1" ht="13.5" customHeight="1">
      <c r="A3" s="9" t="s">
        <v>99</v>
      </c>
      <c r="B3" s="10">
        <v>24</v>
      </c>
      <c r="C3" s="10">
        <v>44472</v>
      </c>
      <c r="D3" s="10">
        <v>18662</v>
      </c>
      <c r="E3" s="10">
        <v>79111</v>
      </c>
      <c r="F3" s="10">
        <v>6949</v>
      </c>
      <c r="G3" s="10">
        <v>222</v>
      </c>
      <c r="H3" s="69"/>
      <c r="I3" s="11"/>
      <c r="J3" s="10" t="s">
        <v>94</v>
      </c>
      <c r="K3" s="10">
        <v>1618</v>
      </c>
      <c r="L3" s="32">
        <f>K3/K15*100</f>
        <v>3.7374110690196805</v>
      </c>
    </row>
    <row r="4" spans="1:12" s="3" customFormat="1" ht="13.5" customHeight="1">
      <c r="A4" s="9" t="s">
        <v>100</v>
      </c>
      <c r="B4" s="10">
        <v>25</v>
      </c>
      <c r="C4" s="10">
        <v>47160</v>
      </c>
      <c r="D4" s="10">
        <v>19304</v>
      </c>
      <c r="E4" s="10">
        <v>82140</v>
      </c>
      <c r="F4" s="10">
        <v>7356</v>
      </c>
      <c r="G4" s="10">
        <v>194</v>
      </c>
      <c r="H4" s="70"/>
      <c r="I4" s="11"/>
      <c r="J4" s="10" t="s">
        <v>7</v>
      </c>
      <c r="K4" s="10">
        <v>8179</v>
      </c>
      <c r="L4" s="32">
        <f>K4/K15*100</f>
        <v>18.892636052850413</v>
      </c>
    </row>
    <row r="5" spans="1:12" s="3" customFormat="1" ht="13.5" customHeight="1">
      <c r="A5" s="9" t="s">
        <v>101</v>
      </c>
      <c r="B5" s="10">
        <v>22</v>
      </c>
      <c r="C5" s="10">
        <v>40214</v>
      </c>
      <c r="D5" s="10">
        <v>17221</v>
      </c>
      <c r="E5" s="10">
        <v>71857</v>
      </c>
      <c r="F5" s="10">
        <v>6720</v>
      </c>
      <c r="G5" s="10">
        <v>134</v>
      </c>
      <c r="H5" s="69"/>
      <c r="I5" s="11"/>
      <c r="J5" s="33" t="s">
        <v>16</v>
      </c>
      <c r="K5" s="10">
        <f>SUM(K3:K4)</f>
        <v>9797</v>
      </c>
      <c r="L5" s="32">
        <f>K5/K15*100</f>
        <v>22.630047121870092</v>
      </c>
    </row>
    <row r="6" spans="1:12" s="3" customFormat="1" ht="13.5" customHeight="1">
      <c r="A6" s="9" t="s">
        <v>102</v>
      </c>
      <c r="B6" s="10">
        <v>27</v>
      </c>
      <c r="C6" s="10">
        <v>54740</v>
      </c>
      <c r="D6" s="10">
        <v>21617</v>
      </c>
      <c r="E6" s="10">
        <v>91370</v>
      </c>
      <c r="F6" s="10">
        <v>8330</v>
      </c>
      <c r="G6" s="10">
        <v>342</v>
      </c>
      <c r="H6" s="69"/>
      <c r="I6" s="11"/>
      <c r="J6" s="10" t="s">
        <v>8</v>
      </c>
      <c r="K6" s="10">
        <v>1916</v>
      </c>
      <c r="L6" s="32">
        <f>K6/K15*100</f>
        <v>4.4257599556500047</v>
      </c>
    </row>
    <row r="7" spans="1:12" s="3" customFormat="1" ht="13.5" customHeight="1">
      <c r="A7" s="9" t="s">
        <v>103</v>
      </c>
      <c r="B7" s="10">
        <v>25</v>
      </c>
      <c r="C7" s="10">
        <v>59501</v>
      </c>
      <c r="D7" s="10">
        <v>19550</v>
      </c>
      <c r="E7" s="10">
        <v>80628</v>
      </c>
      <c r="F7" s="10">
        <v>7077</v>
      </c>
      <c r="G7" s="10">
        <v>502</v>
      </c>
      <c r="H7" s="69"/>
      <c r="I7" s="11"/>
      <c r="J7" s="10" t="s">
        <v>9</v>
      </c>
      <c r="K7" s="10">
        <v>1307</v>
      </c>
      <c r="L7" s="32">
        <f>K7/K15*100</f>
        <v>3.0190335396840062</v>
      </c>
    </row>
    <row r="8" spans="1:12" s="3" customFormat="1" ht="13.5" customHeight="1">
      <c r="A8" s="9" t="s">
        <v>104</v>
      </c>
      <c r="B8" s="10">
        <v>24</v>
      </c>
      <c r="C8" s="10">
        <v>46771</v>
      </c>
      <c r="D8" s="10">
        <v>18706</v>
      </c>
      <c r="E8" s="10">
        <v>79253</v>
      </c>
      <c r="F8" s="10">
        <v>7478</v>
      </c>
      <c r="G8" s="10">
        <v>258</v>
      </c>
      <c r="H8" s="69"/>
      <c r="I8" s="11"/>
      <c r="J8" s="10" t="s">
        <v>10</v>
      </c>
      <c r="K8" s="10">
        <v>2385</v>
      </c>
      <c r="L8" s="32">
        <f>K8/K15*100</f>
        <v>5.5091009886353142</v>
      </c>
    </row>
    <row r="9" spans="1:12" s="3" customFormat="1" ht="13.5" customHeight="1">
      <c r="A9" s="9" t="s">
        <v>96</v>
      </c>
      <c r="B9" s="10">
        <v>25</v>
      </c>
      <c r="C9" s="10">
        <v>47042</v>
      </c>
      <c r="D9" s="10">
        <v>19530</v>
      </c>
      <c r="E9" s="10">
        <v>81503</v>
      </c>
      <c r="F9" s="10">
        <v>7500</v>
      </c>
      <c r="G9" s="10">
        <v>232</v>
      </c>
      <c r="H9" s="69"/>
      <c r="I9" s="11"/>
      <c r="J9" s="10" t="s">
        <v>60</v>
      </c>
      <c r="K9" s="10">
        <v>3057</v>
      </c>
      <c r="L9" s="32">
        <f>K9/K15*100</f>
        <v>7.0613508269426219</v>
      </c>
    </row>
    <row r="10" spans="1:12" s="3" customFormat="1" ht="13.5" customHeight="1">
      <c r="A10" s="9" t="s">
        <v>97</v>
      </c>
      <c r="B10" s="10">
        <v>23</v>
      </c>
      <c r="C10" s="10">
        <v>41491</v>
      </c>
      <c r="D10" s="10">
        <v>17254</v>
      </c>
      <c r="E10" s="10">
        <v>72389</v>
      </c>
      <c r="F10" s="10">
        <v>7241</v>
      </c>
      <c r="G10" s="10">
        <v>158</v>
      </c>
      <c r="H10" s="69"/>
      <c r="I10" s="11"/>
      <c r="J10" s="10" t="s">
        <v>11</v>
      </c>
      <c r="K10" s="10">
        <v>6868</v>
      </c>
      <c r="L10" s="32">
        <f>K10/K15*100</f>
        <v>15.864362930795528</v>
      </c>
    </row>
    <row r="11" spans="1:12" s="3" customFormat="1" ht="13.5" customHeight="1">
      <c r="A11" s="9" t="s">
        <v>98</v>
      </c>
      <c r="B11" s="10">
        <v>23</v>
      </c>
      <c r="C11" s="10">
        <v>40766</v>
      </c>
      <c r="D11" s="10">
        <v>17356</v>
      </c>
      <c r="E11" s="10">
        <v>73539</v>
      </c>
      <c r="F11" s="10">
        <v>7112</v>
      </c>
      <c r="G11" s="10">
        <v>150</v>
      </c>
      <c r="H11" s="69"/>
      <c r="I11" s="11"/>
      <c r="J11" s="10" t="s">
        <v>12</v>
      </c>
      <c r="K11" s="10">
        <v>8430</v>
      </c>
      <c r="L11" s="32">
        <f>K11/K15*100</f>
        <v>19.47241984662293</v>
      </c>
    </row>
    <row r="12" spans="1:12" s="3" customFormat="1" ht="13.5" customHeight="1">
      <c r="A12" s="9" t="s">
        <v>105</v>
      </c>
      <c r="B12" s="10">
        <v>22</v>
      </c>
      <c r="C12" s="10">
        <v>41900</v>
      </c>
      <c r="D12" s="10">
        <v>18059</v>
      </c>
      <c r="E12" s="10">
        <v>77307</v>
      </c>
      <c r="F12" s="10">
        <v>7918</v>
      </c>
      <c r="G12" s="10">
        <v>163</v>
      </c>
      <c r="H12" s="69"/>
      <c r="I12" s="11"/>
      <c r="J12" s="10" t="s">
        <v>13</v>
      </c>
      <c r="K12" s="10">
        <v>4021</v>
      </c>
      <c r="L12" s="32">
        <f>K12/K15*100</f>
        <v>9.2880901783239391</v>
      </c>
    </row>
    <row r="13" spans="1:12" s="3" customFormat="1" ht="13.5" customHeight="1">
      <c r="A13" s="9" t="s">
        <v>106</v>
      </c>
      <c r="B13" s="10">
        <v>20</v>
      </c>
      <c r="C13" s="10">
        <v>38131</v>
      </c>
      <c r="D13" s="10">
        <v>16424</v>
      </c>
      <c r="E13" s="10">
        <v>69448</v>
      </c>
      <c r="F13" s="10">
        <v>6698</v>
      </c>
      <c r="G13" s="10">
        <v>168</v>
      </c>
      <c r="H13" s="69"/>
      <c r="I13" s="11"/>
      <c r="J13" s="10" t="s">
        <v>14</v>
      </c>
      <c r="K13" s="10">
        <v>5511</v>
      </c>
      <c r="L13" s="32">
        <f>K13/K15*100</f>
        <v>12.72983461147556</v>
      </c>
    </row>
    <row r="14" spans="1:12" s="3" customFormat="1" ht="13.5" customHeight="1">
      <c r="A14" s="9" t="s">
        <v>107</v>
      </c>
      <c r="B14" s="10">
        <v>27</v>
      </c>
      <c r="C14" s="10">
        <v>46589</v>
      </c>
      <c r="D14" s="10">
        <v>19591</v>
      </c>
      <c r="E14" s="10">
        <v>80985</v>
      </c>
      <c r="F14" s="10">
        <v>7999</v>
      </c>
      <c r="G14" s="10">
        <v>213</v>
      </c>
      <c r="H14" s="69"/>
      <c r="I14" s="11"/>
      <c r="J14" s="33" t="s">
        <v>17</v>
      </c>
      <c r="K14" s="10">
        <f>SUM(K6:K13)</f>
        <v>33495</v>
      </c>
      <c r="L14" s="32">
        <f>K14/K15*100</f>
        <v>77.369952878129908</v>
      </c>
    </row>
    <row r="15" spans="1:12" s="3" customFormat="1" ht="13.5" customHeight="1">
      <c r="A15" s="9" t="s">
        <v>108</v>
      </c>
      <c r="B15" s="10">
        <f t="shared" ref="B15:G15" si="0">SUM(B3:B14)</f>
        <v>287</v>
      </c>
      <c r="C15" s="10">
        <f t="shared" si="0"/>
        <v>548777</v>
      </c>
      <c r="D15" s="10">
        <f t="shared" si="0"/>
        <v>223274</v>
      </c>
      <c r="E15" s="10">
        <f t="shared" si="0"/>
        <v>939530</v>
      </c>
      <c r="F15" s="10">
        <f t="shared" si="0"/>
        <v>88378</v>
      </c>
      <c r="G15" s="10">
        <f t="shared" si="0"/>
        <v>2736</v>
      </c>
      <c r="H15" s="69"/>
      <c r="I15" s="11"/>
      <c r="J15" s="33" t="s">
        <v>15</v>
      </c>
      <c r="K15" s="10">
        <f>K5+K14</f>
        <v>43292</v>
      </c>
      <c r="L15" s="10">
        <v>100</v>
      </c>
    </row>
    <row r="16" spans="1:12" s="3" customFormat="1" ht="13.5" customHeight="1">
      <c r="A16" s="9" t="s">
        <v>0</v>
      </c>
      <c r="B16" s="22"/>
      <c r="C16" s="10">
        <f>C15/B15</f>
        <v>1912.1149825783973</v>
      </c>
      <c r="D16" s="10">
        <f>D15/B15</f>
        <v>777.95818815331006</v>
      </c>
      <c r="E16" s="10">
        <f>E15/B15</f>
        <v>3273.6236933797909</v>
      </c>
      <c r="F16" s="10">
        <f>F15/B15</f>
        <v>307.93728222996515</v>
      </c>
      <c r="G16" s="10">
        <f>G15/B15</f>
        <v>9.5331010452961671</v>
      </c>
      <c r="H16" s="69"/>
      <c r="I16" s="11"/>
      <c r="J16" s="33" t="s">
        <v>173</v>
      </c>
      <c r="K16" s="10">
        <v>150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23.916666666666668</v>
      </c>
      <c r="C17" s="10">
        <f t="shared" si="1"/>
        <v>45731.416666666664</v>
      </c>
      <c r="D17" s="10">
        <f t="shared" si="1"/>
        <v>18606.166666666668</v>
      </c>
      <c r="E17" s="10">
        <f>E15/12</f>
        <v>78294.166666666672</v>
      </c>
      <c r="F17" s="10">
        <f t="shared" si="1"/>
        <v>7364.833333333333</v>
      </c>
      <c r="G17" s="10">
        <f>G15/12</f>
        <v>228</v>
      </c>
      <c r="H17" s="69"/>
      <c r="I17" s="11"/>
      <c r="J17" s="33" t="s">
        <v>19</v>
      </c>
      <c r="K17" s="10">
        <f>K15+K16</f>
        <v>43442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21"/>
    </row>
    <row r="20" spans="1:12" ht="13.5" customHeight="1">
      <c r="A20" s="12" t="s">
        <v>117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67</v>
      </c>
      <c r="B21" s="9" t="s">
        <v>78</v>
      </c>
      <c r="C21" s="9" t="s">
        <v>57</v>
      </c>
      <c r="D21" s="9" t="s">
        <v>58</v>
      </c>
      <c r="E21" s="9" t="s">
        <v>79</v>
      </c>
      <c r="F21" s="9" t="s">
        <v>59</v>
      </c>
      <c r="G21" s="9" t="s">
        <v>80</v>
      </c>
      <c r="H21" s="9" t="s">
        <v>71</v>
      </c>
      <c r="I21" s="111" t="s">
        <v>68</v>
      </c>
      <c r="J21" s="112"/>
      <c r="K21" s="34" t="s">
        <v>66</v>
      </c>
    </row>
    <row r="22" spans="1:12" s="3" customFormat="1" ht="13.5" customHeight="1">
      <c r="A22" s="10" t="s">
        <v>6</v>
      </c>
      <c r="B22" s="10">
        <v>11685</v>
      </c>
      <c r="C22" s="10">
        <v>3019</v>
      </c>
      <c r="D22" s="10">
        <v>1729</v>
      </c>
      <c r="E22" s="10">
        <v>840</v>
      </c>
      <c r="F22" s="10">
        <v>1484</v>
      </c>
      <c r="G22" s="10">
        <v>564</v>
      </c>
      <c r="H22" s="10">
        <v>0</v>
      </c>
      <c r="I22" s="109">
        <f>SUM(B22:H22)</f>
        <v>19321</v>
      </c>
      <c r="J22" s="110"/>
      <c r="K22" s="32">
        <f>I22/I35*100</f>
        <v>6.0479428041970298</v>
      </c>
    </row>
    <row r="23" spans="1:12" s="3" customFormat="1" ht="13.5" customHeight="1">
      <c r="A23" s="10" t="s">
        <v>7</v>
      </c>
      <c r="B23" s="10">
        <v>28390</v>
      </c>
      <c r="C23" s="10">
        <v>6976</v>
      </c>
      <c r="D23" s="10">
        <v>3423</v>
      </c>
      <c r="E23" s="10">
        <v>2163</v>
      </c>
      <c r="F23" s="10">
        <v>3293</v>
      </c>
      <c r="G23" s="10">
        <v>1699</v>
      </c>
      <c r="H23" s="10">
        <v>0</v>
      </c>
      <c r="I23" s="109">
        <f>SUM(B23:H23)</f>
        <v>45944</v>
      </c>
      <c r="J23" s="110"/>
      <c r="K23" s="32">
        <f>I23/I35*100</f>
        <v>14.381589161846092</v>
      </c>
    </row>
    <row r="24" spans="1:12" s="3" customFormat="1" ht="13.5" customHeight="1">
      <c r="A24" s="33" t="s">
        <v>16</v>
      </c>
      <c r="B24" s="10">
        <f>B22+B23</f>
        <v>40075</v>
      </c>
      <c r="C24" s="10">
        <f t="shared" ref="C24:K24" si="2">C22+C23</f>
        <v>9995</v>
      </c>
      <c r="D24" s="10">
        <f t="shared" si="2"/>
        <v>5152</v>
      </c>
      <c r="E24" s="10">
        <f t="shared" si="2"/>
        <v>3003</v>
      </c>
      <c r="F24" s="10">
        <f t="shared" si="2"/>
        <v>4777</v>
      </c>
      <c r="G24" s="10">
        <f t="shared" si="2"/>
        <v>2263</v>
      </c>
      <c r="H24" s="10">
        <f t="shared" si="2"/>
        <v>0</v>
      </c>
      <c r="I24" s="109">
        <f>SUM(B24:H24)</f>
        <v>65265</v>
      </c>
      <c r="J24" s="110"/>
      <c r="K24" s="32">
        <f t="shared" si="2"/>
        <v>20.429531966043122</v>
      </c>
    </row>
    <row r="25" spans="1:12" s="3" customFormat="1" ht="13.5" customHeight="1">
      <c r="A25" s="10" t="s">
        <v>8</v>
      </c>
      <c r="B25" s="10">
        <v>5768</v>
      </c>
      <c r="C25" s="10">
        <v>24</v>
      </c>
      <c r="D25" s="10">
        <v>471</v>
      </c>
      <c r="E25" s="10">
        <v>345</v>
      </c>
      <c r="F25" s="10">
        <v>373</v>
      </c>
      <c r="G25" s="10">
        <v>214</v>
      </c>
      <c r="H25" s="10">
        <v>0</v>
      </c>
      <c r="I25" s="109">
        <f t="shared" ref="I25:I32" si="3">SUM(B25:H25)</f>
        <v>7195</v>
      </c>
      <c r="J25" s="110"/>
      <c r="K25" s="32">
        <f>I25/I35*100</f>
        <v>2.2522099516690459</v>
      </c>
    </row>
    <row r="26" spans="1:12" s="3" customFormat="1" ht="13.5" customHeight="1">
      <c r="A26" s="10" t="s">
        <v>9</v>
      </c>
      <c r="B26" s="11">
        <v>3412</v>
      </c>
      <c r="C26" s="10">
        <v>8</v>
      </c>
      <c r="D26" s="10">
        <v>182</v>
      </c>
      <c r="E26" s="10">
        <v>377</v>
      </c>
      <c r="F26" s="10">
        <v>211</v>
      </c>
      <c r="G26" s="10">
        <v>70</v>
      </c>
      <c r="H26" s="10">
        <v>0</v>
      </c>
      <c r="I26" s="109">
        <f t="shared" si="3"/>
        <v>4260</v>
      </c>
      <c r="J26" s="110"/>
      <c r="K26" s="32">
        <f>I26/I35*100</f>
        <v>1.3334835850048832</v>
      </c>
    </row>
    <row r="27" spans="1:12" s="3" customFormat="1" ht="13.5" customHeight="1">
      <c r="A27" s="10" t="s">
        <v>10</v>
      </c>
      <c r="B27" s="10">
        <v>7027</v>
      </c>
      <c r="C27" s="10">
        <v>4</v>
      </c>
      <c r="D27" s="10">
        <v>208</v>
      </c>
      <c r="E27" s="10">
        <v>175</v>
      </c>
      <c r="F27" s="10">
        <v>269</v>
      </c>
      <c r="G27" s="10">
        <v>72</v>
      </c>
      <c r="H27" s="10">
        <v>0</v>
      </c>
      <c r="I27" s="109">
        <f t="shared" si="3"/>
        <v>7755</v>
      </c>
      <c r="J27" s="110"/>
      <c r="K27" s="32">
        <f>I27/I35*100</f>
        <v>2.4275035684771993</v>
      </c>
    </row>
    <row r="28" spans="1:12" s="3" customFormat="1" ht="13.5" customHeight="1">
      <c r="A28" s="10" t="s">
        <v>60</v>
      </c>
      <c r="B28" s="10">
        <v>8845</v>
      </c>
      <c r="C28" s="10">
        <v>61</v>
      </c>
      <c r="D28" s="10">
        <v>718</v>
      </c>
      <c r="E28" s="10">
        <v>250</v>
      </c>
      <c r="F28" s="10">
        <v>325</v>
      </c>
      <c r="G28" s="10">
        <v>184</v>
      </c>
      <c r="H28" s="10">
        <v>0</v>
      </c>
      <c r="I28" s="109">
        <f t="shared" si="3"/>
        <v>10383</v>
      </c>
      <c r="J28" s="110"/>
      <c r="K28" s="32">
        <f>I28/I35*100</f>
        <v>3.2501314702126063</v>
      </c>
    </row>
    <row r="29" spans="1:12" s="3" customFormat="1" ht="13.5" customHeight="1">
      <c r="A29" s="10" t="s">
        <v>11</v>
      </c>
      <c r="B29" s="10">
        <v>35832</v>
      </c>
      <c r="C29" s="10">
        <v>618</v>
      </c>
      <c r="D29" s="10">
        <v>5040</v>
      </c>
      <c r="E29" s="10">
        <v>1722</v>
      </c>
      <c r="F29" s="10">
        <v>2822</v>
      </c>
      <c r="G29" s="10">
        <v>2350</v>
      </c>
      <c r="H29" s="10">
        <v>0</v>
      </c>
      <c r="I29" s="109">
        <f t="shared" si="3"/>
        <v>48384</v>
      </c>
      <c r="J29" s="110"/>
      <c r="K29" s="32">
        <f>I29/I35*100</f>
        <v>15.145368492224476</v>
      </c>
    </row>
    <row r="30" spans="1:12" s="3" customFormat="1" ht="13.5" customHeight="1">
      <c r="A30" s="10" t="s">
        <v>12</v>
      </c>
      <c r="B30" s="10">
        <v>54590</v>
      </c>
      <c r="C30" s="10">
        <v>450</v>
      </c>
      <c r="D30" s="10">
        <v>5597</v>
      </c>
      <c r="E30" s="10">
        <v>2842</v>
      </c>
      <c r="F30" s="10">
        <v>5809</v>
      </c>
      <c r="G30" s="10">
        <v>2558</v>
      </c>
      <c r="H30" s="10">
        <v>0</v>
      </c>
      <c r="I30" s="109">
        <f t="shared" si="3"/>
        <v>71846</v>
      </c>
      <c r="J30" s="110"/>
      <c r="K30" s="32">
        <f>I30/I35*100</f>
        <v>22.489544987854657</v>
      </c>
    </row>
    <row r="31" spans="1:12" s="3" customFormat="1" ht="13.5" customHeight="1">
      <c r="A31" s="10" t="s">
        <v>13</v>
      </c>
      <c r="B31" s="10">
        <v>30724</v>
      </c>
      <c r="C31" s="10">
        <v>235</v>
      </c>
      <c r="D31" s="10">
        <v>2881</v>
      </c>
      <c r="E31" s="11">
        <v>2006</v>
      </c>
      <c r="F31" s="10">
        <v>3902</v>
      </c>
      <c r="G31" s="10">
        <v>2057</v>
      </c>
      <c r="H31" s="10">
        <v>0</v>
      </c>
      <c r="I31" s="109">
        <f t="shared" si="3"/>
        <v>41805</v>
      </c>
      <c r="J31" s="110"/>
      <c r="K31" s="32">
        <f>I31/I35*100</f>
        <v>13.085981519044399</v>
      </c>
    </row>
    <row r="32" spans="1:12" s="3" customFormat="1" ht="13.5" customHeight="1">
      <c r="A32" s="10" t="s">
        <v>14</v>
      </c>
      <c r="B32" s="10">
        <v>36092</v>
      </c>
      <c r="C32" s="10">
        <v>627</v>
      </c>
      <c r="D32" s="10">
        <v>4750</v>
      </c>
      <c r="E32" s="10">
        <v>3058</v>
      </c>
      <c r="F32" s="10">
        <v>4678</v>
      </c>
      <c r="G32" s="10">
        <v>12642</v>
      </c>
      <c r="H32" s="10">
        <v>0</v>
      </c>
      <c r="I32" s="109">
        <f t="shared" si="3"/>
        <v>61847</v>
      </c>
      <c r="J32" s="110"/>
      <c r="K32" s="32">
        <f>I32/I35*100</f>
        <v>19.359614854881926</v>
      </c>
    </row>
    <row r="33" spans="1:17" s="3" customFormat="1" ht="13.5" customHeight="1">
      <c r="A33" s="33" t="s">
        <v>17</v>
      </c>
      <c r="B33" s="10">
        <f t="shared" ref="B33:G33" si="4">SUM(B25:B32)</f>
        <v>182290</v>
      </c>
      <c r="C33" s="10">
        <f t="shared" si="4"/>
        <v>2027</v>
      </c>
      <c r="D33" s="10">
        <f t="shared" si="4"/>
        <v>19847</v>
      </c>
      <c r="E33" s="10">
        <f t="shared" si="4"/>
        <v>10775</v>
      </c>
      <c r="F33" s="10">
        <f t="shared" si="4"/>
        <v>18389</v>
      </c>
      <c r="G33" s="10">
        <f t="shared" si="4"/>
        <v>20147</v>
      </c>
      <c r="H33" s="10">
        <f>SUM(H25:H32)</f>
        <v>0</v>
      </c>
      <c r="I33" s="109">
        <f>SUM(B33:H33)</f>
        <v>253475</v>
      </c>
      <c r="J33" s="110"/>
      <c r="K33" s="32">
        <f>I33/I35*100</f>
        <v>79.3438384293692</v>
      </c>
    </row>
    <row r="34" spans="1:17" s="3" customFormat="1" ht="13.5" customHeight="1">
      <c r="A34" s="33" t="s">
        <v>18</v>
      </c>
      <c r="B34" s="10">
        <v>724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9">
        <f t="shared" ref="I34" si="5">SUM(B34:H34)</f>
        <v>724</v>
      </c>
      <c r="J34" s="110"/>
      <c r="N34" s="95"/>
      <c r="O34" s="96"/>
      <c r="P34" s="96"/>
      <c r="Q34" s="96"/>
    </row>
    <row r="35" spans="1:17" s="3" customFormat="1" ht="13.5" customHeight="1">
      <c r="A35" s="33" t="s">
        <v>15</v>
      </c>
      <c r="B35" s="10">
        <f>B24+B33+B34</f>
        <v>223089</v>
      </c>
      <c r="C35" s="10">
        <f t="shared" ref="C35:H35" si="6">C24+C33</f>
        <v>12022</v>
      </c>
      <c r="D35" s="10">
        <f t="shared" si="6"/>
        <v>24999</v>
      </c>
      <c r="E35" s="10">
        <f t="shared" si="6"/>
        <v>13778</v>
      </c>
      <c r="F35" s="10">
        <f t="shared" si="6"/>
        <v>23166</v>
      </c>
      <c r="G35" s="10">
        <f t="shared" si="6"/>
        <v>22410</v>
      </c>
      <c r="H35" s="10">
        <f t="shared" si="6"/>
        <v>0</v>
      </c>
      <c r="I35" s="109">
        <f>SUM(B35:H35)</f>
        <v>319464</v>
      </c>
      <c r="J35" s="110"/>
      <c r="K35" s="10">
        <v>100</v>
      </c>
      <c r="N35" s="96"/>
      <c r="O35" s="96"/>
      <c r="P35" s="96"/>
      <c r="Q35" s="96"/>
    </row>
    <row r="36" spans="1:17" s="3" customFormat="1" ht="13.5" customHeight="1">
      <c r="A36" s="33" t="s">
        <v>18</v>
      </c>
      <c r="B36" s="10">
        <v>185</v>
      </c>
      <c r="C36" s="22"/>
      <c r="D36" s="22"/>
      <c r="E36" s="22"/>
      <c r="F36" s="22"/>
      <c r="G36" s="22"/>
      <c r="H36" s="22"/>
      <c r="I36" s="109">
        <f>SUM(B36:H36)</f>
        <v>185</v>
      </c>
      <c r="J36" s="110"/>
    </row>
    <row r="37" spans="1:17" s="3" customFormat="1" ht="13.5" customHeight="1">
      <c r="A37" s="33" t="s">
        <v>110</v>
      </c>
      <c r="B37" s="10">
        <f>B35+B36</f>
        <v>223274</v>
      </c>
      <c r="C37" s="10">
        <f t="shared" ref="C37:H37" si="7">C35+C36</f>
        <v>12022</v>
      </c>
      <c r="D37" s="10">
        <f t="shared" si="7"/>
        <v>24999</v>
      </c>
      <c r="E37" s="10">
        <f t="shared" si="7"/>
        <v>13778</v>
      </c>
      <c r="F37" s="10">
        <f t="shared" si="7"/>
        <v>23166</v>
      </c>
      <c r="G37" s="10">
        <f t="shared" si="7"/>
        <v>22410</v>
      </c>
      <c r="H37" s="10">
        <f t="shared" si="7"/>
        <v>0</v>
      </c>
      <c r="I37" s="109">
        <f>SUM(B37:H37)</f>
        <v>319649</v>
      </c>
      <c r="J37" s="110"/>
      <c r="K37" s="13"/>
    </row>
    <row r="38" spans="1:17" s="3" customFormat="1" ht="13.5" customHeight="1">
      <c r="A38" s="9" t="s">
        <v>112</v>
      </c>
      <c r="B38" s="32">
        <f>B37/I37*100</f>
        <v>69.849741435136664</v>
      </c>
      <c r="C38" s="32">
        <f>C37/I37*100</f>
        <v>3.7610003472558962</v>
      </c>
      <c r="D38" s="32">
        <f>D37/I37*100</f>
        <v>7.8207659025994136</v>
      </c>
      <c r="E38" s="32">
        <f>E37/I37*100</f>
        <v>4.3103529183573235</v>
      </c>
      <c r="F38" s="32">
        <f>F37/I37*100</f>
        <v>7.24732440896108</v>
      </c>
      <c r="G38" s="32">
        <f>G37/I37*100</f>
        <v>7.0108149876896215</v>
      </c>
      <c r="H38" s="32">
        <v>0</v>
      </c>
      <c r="I38" s="109">
        <f>SUM(B38:H38)</f>
        <v>100.00000000000001</v>
      </c>
      <c r="J38" s="110"/>
      <c r="K38" s="13"/>
    </row>
    <row r="39" spans="1:17" s="3" customFormat="1" ht="13.5" customHeight="1">
      <c r="K39" s="13"/>
    </row>
    <row r="40" spans="1:17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7" ht="13.5" customHeight="1">
      <c r="A41" s="5" t="s">
        <v>118</v>
      </c>
      <c r="B41" s="6"/>
      <c r="C41" s="6"/>
      <c r="D41" s="6"/>
      <c r="E41" s="6"/>
      <c r="F41" s="6"/>
      <c r="G41" s="6"/>
      <c r="H41" s="6"/>
      <c r="I41" s="6"/>
      <c r="J41" s="6"/>
    </row>
    <row r="42" spans="1:17" ht="13.5" customHeight="1">
      <c r="A42" s="9" t="s">
        <v>20</v>
      </c>
      <c r="B42" s="9" t="s">
        <v>81</v>
      </c>
      <c r="C42" s="9" t="s">
        <v>61</v>
      </c>
      <c r="D42" s="9" t="s">
        <v>62</v>
      </c>
      <c r="E42" s="9" t="s">
        <v>82</v>
      </c>
      <c r="F42" s="9" t="s">
        <v>63</v>
      </c>
      <c r="G42" s="9" t="s">
        <v>83</v>
      </c>
      <c r="H42" s="9" t="s">
        <v>68</v>
      </c>
    </row>
    <row r="43" spans="1:17" s="4" customFormat="1" ht="13.5" customHeight="1">
      <c r="A43" s="10" t="s">
        <v>21</v>
      </c>
      <c r="B43" s="10">
        <v>164275</v>
      </c>
      <c r="C43" s="10">
        <v>14206</v>
      </c>
      <c r="D43" s="10">
        <v>33124</v>
      </c>
      <c r="E43" s="10">
        <v>16643</v>
      </c>
      <c r="F43" s="10">
        <v>17148</v>
      </c>
      <c r="G43" s="10">
        <v>37424</v>
      </c>
      <c r="H43" s="10">
        <f>SUM(B43:G43)</f>
        <v>282820</v>
      </c>
    </row>
    <row r="44" spans="1:17" s="3" customFormat="1" ht="13.5" customHeight="1">
      <c r="A44" s="10" t="s">
        <v>125</v>
      </c>
      <c r="B44" s="10">
        <v>8971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f t="shared" ref="H44:H51" si="8">SUM(B44:G44)</f>
        <v>8973</v>
      </c>
    </row>
    <row r="45" spans="1:17" s="3" customFormat="1" ht="13.5" customHeight="1">
      <c r="A45" s="10" t="s">
        <v>22</v>
      </c>
      <c r="B45" s="10">
        <v>61715</v>
      </c>
      <c r="C45" s="10">
        <v>26825</v>
      </c>
      <c r="D45" s="10">
        <v>13637</v>
      </c>
      <c r="E45" s="10">
        <v>14546</v>
      </c>
      <c r="F45" s="10">
        <v>12760</v>
      </c>
      <c r="G45" s="10">
        <v>14234</v>
      </c>
      <c r="H45" s="10">
        <f t="shared" si="8"/>
        <v>143717</v>
      </c>
    </row>
    <row r="46" spans="1:17" s="3" customFormat="1" ht="13.5" customHeight="1">
      <c r="A46" s="10" t="s">
        <v>127</v>
      </c>
      <c r="B46" s="10">
        <v>7535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8"/>
        <v>7535</v>
      </c>
    </row>
    <row r="47" spans="1:17" s="3" customFormat="1" ht="13.5" customHeight="1">
      <c r="A47" s="10" t="s">
        <v>128</v>
      </c>
      <c r="B47" s="10">
        <v>2711</v>
      </c>
      <c r="C47" s="10">
        <v>0</v>
      </c>
      <c r="D47" s="10">
        <v>111</v>
      </c>
      <c r="E47" s="10">
        <v>12</v>
      </c>
      <c r="F47" s="10">
        <v>40</v>
      </c>
      <c r="G47" s="10">
        <v>59</v>
      </c>
      <c r="H47" s="10">
        <f t="shared" si="8"/>
        <v>2933</v>
      </c>
    </row>
    <row r="48" spans="1:17" s="3" customFormat="1" ht="13.5" customHeight="1">
      <c r="A48" s="10" t="s">
        <v>113</v>
      </c>
      <c r="B48" s="10">
        <v>13165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8"/>
        <v>13172</v>
      </c>
    </row>
    <row r="49" spans="1:10" s="3" customFormat="1" ht="13.5" customHeight="1">
      <c r="A49" s="10" t="s">
        <v>126</v>
      </c>
      <c r="B49" s="10">
        <v>11482</v>
      </c>
      <c r="C49" s="10">
        <v>0</v>
      </c>
      <c r="D49" s="10">
        <v>561</v>
      </c>
      <c r="E49" s="10">
        <v>1077</v>
      </c>
      <c r="F49" s="10">
        <v>597</v>
      </c>
      <c r="G49" s="10">
        <v>731</v>
      </c>
      <c r="H49" s="10">
        <f t="shared" si="8"/>
        <v>14448</v>
      </c>
    </row>
    <row r="50" spans="1:10" s="3" customFormat="1" ht="13.5" customHeight="1">
      <c r="A50" s="33" t="s">
        <v>24</v>
      </c>
      <c r="B50" s="10">
        <f>SUM(B43:B49)</f>
        <v>269854</v>
      </c>
      <c r="C50" s="10">
        <f t="shared" ref="C50:G50" si="9">SUM(C43:C49)</f>
        <v>41033</v>
      </c>
      <c r="D50" s="10">
        <f t="shared" si="9"/>
        <v>47433</v>
      </c>
      <c r="E50" s="10">
        <f t="shared" si="9"/>
        <v>32285</v>
      </c>
      <c r="F50" s="10">
        <f t="shared" si="9"/>
        <v>30545</v>
      </c>
      <c r="G50" s="10">
        <f t="shared" si="9"/>
        <v>52448</v>
      </c>
      <c r="H50" s="10">
        <f>SUM(H43:H49)</f>
        <v>473598</v>
      </c>
    </row>
    <row r="51" spans="1:10" s="3" customFormat="1" ht="13.5" customHeight="1">
      <c r="A51" s="10" t="s">
        <v>66</v>
      </c>
      <c r="B51" s="32">
        <f>B50/H50*100</f>
        <v>56.979548055523885</v>
      </c>
      <c r="C51" s="32">
        <f>C50/H50*100</f>
        <v>8.6640990882562843</v>
      </c>
      <c r="D51" s="32">
        <f>D50/H50*100</f>
        <v>10.015456146351969</v>
      </c>
      <c r="E51" s="32">
        <f>E50/H50*100</f>
        <v>6.8169629094717461</v>
      </c>
      <c r="F51" s="32">
        <f>F50/H50*100</f>
        <v>6.4495627093019809</v>
      </c>
      <c r="G51" s="32">
        <f>G50/H50*100</f>
        <v>11.074371091094134</v>
      </c>
      <c r="H51" s="10">
        <f t="shared" si="8"/>
        <v>100</v>
      </c>
    </row>
    <row r="52" spans="1:10" ht="12.75" customHeight="1">
      <c r="A52" s="6" t="s">
        <v>132</v>
      </c>
      <c r="B52" s="6"/>
      <c r="C52" s="6"/>
      <c r="D52" s="6"/>
      <c r="E52" s="6"/>
      <c r="F52" s="6"/>
      <c r="G52" s="6"/>
    </row>
    <row r="53" spans="1:10" ht="13.5" customHeight="1">
      <c r="A53" s="6" t="s">
        <v>130</v>
      </c>
      <c r="B53" s="6"/>
      <c r="C53" s="6"/>
      <c r="D53" s="6"/>
      <c r="E53" s="6"/>
      <c r="F53" s="6"/>
      <c r="G53" s="6"/>
    </row>
    <row r="54" spans="1:10" s="3" customFormat="1" ht="13.5" customHeight="1">
      <c r="A54" s="11"/>
      <c r="B54" s="11"/>
      <c r="C54" s="11"/>
      <c r="D54" s="11"/>
      <c r="E54" s="11"/>
      <c r="F54" s="11"/>
      <c r="G54" s="11"/>
      <c r="H54" s="11"/>
    </row>
    <row r="55" spans="1:10" s="4" customFormat="1" ht="13.5" customHeight="1">
      <c r="A55" s="9" t="s">
        <v>20</v>
      </c>
      <c r="B55" s="9" t="s">
        <v>81</v>
      </c>
      <c r="C55" s="9" t="s">
        <v>61</v>
      </c>
      <c r="D55" s="9" t="s">
        <v>62</v>
      </c>
      <c r="E55" s="9" t="s">
        <v>82</v>
      </c>
      <c r="F55" s="9" t="s">
        <v>63</v>
      </c>
      <c r="G55" s="9" t="s">
        <v>83</v>
      </c>
      <c r="H55" s="9" t="s">
        <v>68</v>
      </c>
    </row>
    <row r="56" spans="1:10" s="3" customFormat="1" ht="13.5" customHeight="1">
      <c r="A56" s="10" t="s">
        <v>25</v>
      </c>
      <c r="B56" s="10">
        <v>19077</v>
      </c>
      <c r="C56" s="10">
        <v>3230</v>
      </c>
      <c r="D56" s="10">
        <v>1354</v>
      </c>
      <c r="E56" s="10">
        <v>1162</v>
      </c>
      <c r="F56" s="10">
        <v>1202</v>
      </c>
      <c r="G56" s="10">
        <v>1235</v>
      </c>
      <c r="H56" s="10">
        <f>SUM(B56:G56)</f>
        <v>27260</v>
      </c>
    </row>
    <row r="57" spans="1:10" ht="12.75" customHeight="1">
      <c r="A57" s="6" t="s">
        <v>172</v>
      </c>
      <c r="B57" s="6"/>
      <c r="C57" s="6"/>
      <c r="D57" s="6"/>
      <c r="E57" s="6"/>
      <c r="F57" s="6"/>
      <c r="G57" s="6"/>
    </row>
    <row r="58" spans="1:10" ht="13.5" customHeight="1">
      <c r="A58" s="6"/>
      <c r="B58" s="6"/>
      <c r="C58" s="6"/>
      <c r="D58" s="6"/>
      <c r="E58" s="6"/>
      <c r="F58" s="6"/>
      <c r="G58" s="6"/>
    </row>
    <row r="59" spans="1:10">
      <c r="C59" s="6"/>
      <c r="D59" s="6"/>
      <c r="E59" s="6"/>
      <c r="F59" s="6"/>
      <c r="G59" s="6"/>
      <c r="H59" s="6"/>
    </row>
    <row r="60" spans="1:10">
      <c r="C60" s="6"/>
      <c r="D60" s="6"/>
      <c r="E60" s="6"/>
      <c r="F60" s="6"/>
      <c r="G60" s="6"/>
      <c r="H60" s="6"/>
    </row>
    <row r="61" spans="1:10">
      <c r="C61" s="6"/>
      <c r="D61" s="6"/>
      <c r="E61" s="6"/>
      <c r="F61" s="6"/>
      <c r="G61" s="6"/>
      <c r="H61" s="6"/>
    </row>
    <row r="62" spans="1:10">
      <c r="A62" s="6"/>
      <c r="B62" s="6"/>
      <c r="C62" s="6"/>
      <c r="D62" s="6"/>
      <c r="E62" s="6"/>
      <c r="F62" s="6"/>
      <c r="G62" s="6"/>
      <c r="H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</sheetData>
  <mergeCells count="18"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7:J37"/>
    <mergeCell ref="I38:J38"/>
    <mergeCell ref="I33:J33"/>
    <mergeCell ref="I35:J35"/>
    <mergeCell ref="I36:J36"/>
    <mergeCell ref="I34:J34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明朝,標準"&amp;10- 13 -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E48" sqref="E48"/>
    </sheetView>
  </sheetViews>
  <sheetFormatPr defaultRowHeight="13.5"/>
  <cols>
    <col min="1" max="1" width="2.75" style="78" customWidth="1"/>
    <col min="2" max="2" width="9.875" style="83" customWidth="1"/>
    <col min="3" max="3" width="10.75" style="78" customWidth="1"/>
    <col min="4" max="4" width="8.75" style="78" customWidth="1"/>
    <col min="5" max="5" width="8.875" style="78" customWidth="1"/>
    <col min="6" max="6" width="5.75" style="78" customWidth="1"/>
    <col min="7" max="7" width="2.625" style="78" customWidth="1"/>
    <col min="8" max="9" width="10.125" style="78" customWidth="1"/>
    <col min="10" max="10" width="11.75" style="78" bestFit="1" customWidth="1"/>
    <col min="11" max="11" width="10.75" style="78" customWidth="1"/>
    <col min="12" max="12" width="6.5" style="78" customWidth="1"/>
    <col min="13" max="13" width="14.5" style="78" customWidth="1"/>
    <col min="14" max="14" width="9" style="79"/>
    <col min="15" max="16384" width="9" style="78"/>
  </cols>
  <sheetData>
    <row r="1" spans="1:14">
      <c r="A1" s="20" t="s">
        <v>90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5" customFormat="1">
      <c r="A2" s="35"/>
      <c r="B2" s="28" t="s">
        <v>20</v>
      </c>
      <c r="C2" s="9" t="s">
        <v>147</v>
      </c>
      <c r="D2" s="35" t="s">
        <v>28</v>
      </c>
      <c r="E2" s="35" t="s">
        <v>26</v>
      </c>
      <c r="F2" s="113" t="s">
        <v>84</v>
      </c>
      <c r="G2" s="114"/>
      <c r="H2" s="35" t="s">
        <v>27</v>
      </c>
      <c r="I2" s="35" t="s">
        <v>85</v>
      </c>
      <c r="J2" s="35" t="s">
        <v>71</v>
      </c>
      <c r="K2" s="35" t="s">
        <v>68</v>
      </c>
      <c r="L2" s="31" t="s">
        <v>66</v>
      </c>
      <c r="N2" s="80"/>
    </row>
    <row r="3" spans="1:14">
      <c r="A3" s="37"/>
      <c r="B3" s="28" t="s">
        <v>21</v>
      </c>
      <c r="C3" s="17">
        <v>362067</v>
      </c>
      <c r="D3" s="17">
        <v>7882</v>
      </c>
      <c r="E3" s="17">
        <v>47890</v>
      </c>
      <c r="F3" s="115">
        <v>25495</v>
      </c>
      <c r="G3" s="116"/>
      <c r="H3" s="17">
        <v>32211</v>
      </c>
      <c r="I3" s="17">
        <v>42579</v>
      </c>
      <c r="J3" s="17">
        <v>0</v>
      </c>
      <c r="K3" s="17">
        <f>SUM(C3:J3)</f>
        <v>518124</v>
      </c>
      <c r="L3" s="38">
        <f>K3/K18*100</f>
        <v>38.753135784518314</v>
      </c>
      <c r="M3" s="81"/>
    </row>
    <row r="4" spans="1:14">
      <c r="A4" s="39"/>
      <c r="B4" s="28" t="s">
        <v>30</v>
      </c>
      <c r="C4" s="17">
        <v>53704</v>
      </c>
      <c r="D4" s="17">
        <v>26</v>
      </c>
      <c r="E4" s="17">
        <v>4679</v>
      </c>
      <c r="F4" s="115">
        <v>1914</v>
      </c>
      <c r="G4" s="116"/>
      <c r="H4" s="17">
        <v>4213</v>
      </c>
      <c r="I4" s="17">
        <v>6626</v>
      </c>
      <c r="J4" s="17">
        <v>0</v>
      </c>
      <c r="K4" s="17">
        <f t="shared" ref="K4:K17" si="0">SUM(C4:J4)</f>
        <v>71162</v>
      </c>
      <c r="L4" s="38">
        <f>K4/K18*100</f>
        <v>5.3225688227101848</v>
      </c>
      <c r="M4" s="81"/>
    </row>
    <row r="5" spans="1:14">
      <c r="A5" s="39"/>
      <c r="B5" s="28" t="s">
        <v>150</v>
      </c>
      <c r="C5" s="17">
        <v>47194</v>
      </c>
      <c r="D5" s="17">
        <v>0</v>
      </c>
      <c r="E5" s="17">
        <v>62</v>
      </c>
      <c r="F5" s="115">
        <v>57</v>
      </c>
      <c r="G5" s="116"/>
      <c r="H5" s="17">
        <v>97</v>
      </c>
      <c r="I5" s="17">
        <v>115</v>
      </c>
      <c r="J5" s="17">
        <v>0</v>
      </c>
      <c r="K5" s="17">
        <f t="shared" si="0"/>
        <v>47525</v>
      </c>
      <c r="L5" s="38">
        <f>K5/K18*100</f>
        <v>3.5546370717419631</v>
      </c>
      <c r="M5" s="81"/>
    </row>
    <row r="6" spans="1:14">
      <c r="A6" s="39"/>
      <c r="B6" s="36" t="s">
        <v>127</v>
      </c>
      <c r="C6" s="17">
        <v>2938</v>
      </c>
      <c r="D6" s="17">
        <v>0</v>
      </c>
      <c r="E6" s="17">
        <v>4</v>
      </c>
      <c r="F6" s="115">
        <v>2</v>
      </c>
      <c r="G6" s="116"/>
      <c r="H6" s="17">
        <v>8</v>
      </c>
      <c r="I6" s="17">
        <v>2</v>
      </c>
      <c r="J6" s="17">
        <v>0</v>
      </c>
      <c r="K6" s="17">
        <f t="shared" si="0"/>
        <v>2954</v>
      </c>
      <c r="L6" s="38">
        <f>K6/K18*100</f>
        <v>0.22094472193426107</v>
      </c>
      <c r="M6" s="81"/>
    </row>
    <row r="7" spans="1:14" ht="13.5" customHeight="1">
      <c r="A7" s="117" t="s">
        <v>75</v>
      </c>
      <c r="B7" s="28" t="s">
        <v>31</v>
      </c>
      <c r="C7" s="17">
        <v>46</v>
      </c>
      <c r="D7" s="17">
        <v>2</v>
      </c>
      <c r="E7" s="17">
        <v>4</v>
      </c>
      <c r="F7" s="115">
        <v>0</v>
      </c>
      <c r="G7" s="116"/>
      <c r="H7" s="17">
        <v>13</v>
      </c>
      <c r="I7" s="17">
        <v>1</v>
      </c>
      <c r="J7" s="17">
        <v>0</v>
      </c>
      <c r="K7" s="17">
        <f t="shared" si="0"/>
        <v>66</v>
      </c>
      <c r="L7" s="38">
        <f>K7/K18*100</f>
        <v>4.9364765225664289E-3</v>
      </c>
      <c r="M7" s="81"/>
    </row>
    <row r="8" spans="1:14">
      <c r="A8" s="117"/>
      <c r="B8" s="28" t="s">
        <v>72</v>
      </c>
      <c r="C8" s="17">
        <v>1493</v>
      </c>
      <c r="D8" s="17">
        <v>22</v>
      </c>
      <c r="E8" s="17">
        <v>351</v>
      </c>
      <c r="F8" s="115">
        <v>194</v>
      </c>
      <c r="G8" s="116"/>
      <c r="H8" s="17">
        <v>213</v>
      </c>
      <c r="I8" s="17">
        <v>170</v>
      </c>
      <c r="J8" s="17">
        <v>0</v>
      </c>
      <c r="K8" s="17">
        <f t="shared" si="0"/>
        <v>2443</v>
      </c>
      <c r="L8" s="38">
        <f>K8/K18*100</f>
        <v>0.18272442643378464</v>
      </c>
      <c r="M8" s="81"/>
    </row>
    <row r="9" spans="1:14">
      <c r="A9" s="117"/>
      <c r="B9" s="28" t="s">
        <v>50</v>
      </c>
      <c r="C9" s="17">
        <v>106</v>
      </c>
      <c r="D9" s="17">
        <v>0</v>
      </c>
      <c r="E9" s="17">
        <v>1</v>
      </c>
      <c r="F9" s="115">
        <v>4</v>
      </c>
      <c r="G9" s="116"/>
      <c r="H9" s="17">
        <v>0</v>
      </c>
      <c r="I9" s="17">
        <v>1</v>
      </c>
      <c r="J9" s="17">
        <v>0</v>
      </c>
      <c r="K9" s="17">
        <f t="shared" si="0"/>
        <v>112</v>
      </c>
      <c r="L9" s="38">
        <f>K9/K18*100</f>
        <v>8.3770510685975772E-3</v>
      </c>
      <c r="M9" s="81"/>
    </row>
    <row r="10" spans="1:14">
      <c r="A10" s="117"/>
      <c r="B10" s="28" t="s">
        <v>73</v>
      </c>
      <c r="C10" s="17">
        <v>238</v>
      </c>
      <c r="D10" s="17">
        <v>0</v>
      </c>
      <c r="E10" s="17">
        <v>0</v>
      </c>
      <c r="F10" s="115">
        <v>0</v>
      </c>
      <c r="G10" s="116"/>
      <c r="H10" s="17">
        <v>1</v>
      </c>
      <c r="I10" s="17">
        <v>3</v>
      </c>
      <c r="J10" s="17">
        <v>0</v>
      </c>
      <c r="K10" s="17">
        <f t="shared" si="0"/>
        <v>242</v>
      </c>
      <c r="L10" s="38">
        <f>K10/K18*100</f>
        <v>1.8100413916076908E-2</v>
      </c>
      <c r="M10" s="81"/>
    </row>
    <row r="11" spans="1:14">
      <c r="A11" s="117"/>
      <c r="B11" s="28" t="s">
        <v>22</v>
      </c>
      <c r="C11" s="17">
        <v>195312</v>
      </c>
      <c r="D11" s="17">
        <v>27367</v>
      </c>
      <c r="E11" s="17">
        <v>24827</v>
      </c>
      <c r="F11" s="115">
        <v>13706</v>
      </c>
      <c r="G11" s="116"/>
      <c r="H11" s="17">
        <v>24688</v>
      </c>
      <c r="I11" s="17">
        <v>12721</v>
      </c>
      <c r="J11" s="17">
        <v>0</v>
      </c>
      <c r="K11" s="17">
        <f t="shared" si="0"/>
        <v>298621</v>
      </c>
      <c r="L11" s="38">
        <f>K11/K18*100</f>
        <v>22.335387206747118</v>
      </c>
      <c r="M11" s="81"/>
      <c r="N11" s="82"/>
    </row>
    <row r="12" spans="1:14">
      <c r="A12" s="117"/>
      <c r="B12" s="28" t="s">
        <v>32</v>
      </c>
      <c r="C12" s="17">
        <v>152416</v>
      </c>
      <c r="D12" s="17">
        <v>12000</v>
      </c>
      <c r="E12" s="17">
        <v>28793</v>
      </c>
      <c r="F12" s="115">
        <v>13574</v>
      </c>
      <c r="G12" s="116"/>
      <c r="H12" s="17">
        <v>29093</v>
      </c>
      <c r="I12" s="17">
        <v>13864</v>
      </c>
      <c r="J12" s="17">
        <v>0</v>
      </c>
      <c r="K12" s="17">
        <f t="shared" si="0"/>
        <v>249740</v>
      </c>
      <c r="L12" s="38">
        <f>K12/K18*100</f>
        <v>18.67932798099606</v>
      </c>
      <c r="M12" s="81"/>
    </row>
    <row r="13" spans="1:14">
      <c r="A13" s="117"/>
      <c r="B13" s="28" t="s">
        <v>33</v>
      </c>
      <c r="C13" s="17">
        <v>8012</v>
      </c>
      <c r="D13" s="17">
        <v>581</v>
      </c>
      <c r="E13" s="17">
        <v>1632</v>
      </c>
      <c r="F13" s="115">
        <v>526</v>
      </c>
      <c r="G13" s="116"/>
      <c r="H13" s="17">
        <v>705</v>
      </c>
      <c r="I13" s="17">
        <v>427</v>
      </c>
      <c r="J13" s="17">
        <v>0</v>
      </c>
      <c r="K13" s="17">
        <f t="shared" si="0"/>
        <v>11883</v>
      </c>
      <c r="L13" s="38">
        <f>K13/K18*100</f>
        <v>0.88879015935843764</v>
      </c>
      <c r="M13" s="81"/>
    </row>
    <row r="14" spans="1:14">
      <c r="A14" s="117"/>
      <c r="B14" s="36" t="s">
        <v>128</v>
      </c>
      <c r="C14" s="17">
        <v>5390</v>
      </c>
      <c r="D14" s="17">
        <v>1</v>
      </c>
      <c r="E14" s="17">
        <v>55</v>
      </c>
      <c r="F14" s="115">
        <v>4</v>
      </c>
      <c r="G14" s="116"/>
      <c r="H14" s="17">
        <v>23</v>
      </c>
      <c r="I14" s="17">
        <v>30</v>
      </c>
      <c r="J14" s="17">
        <v>0</v>
      </c>
      <c r="K14" s="17">
        <f t="shared" si="0"/>
        <v>5503</v>
      </c>
      <c r="L14" s="38">
        <f>K14/K18*100</f>
        <v>0.41159742884368272</v>
      </c>
      <c r="M14" s="81"/>
    </row>
    <row r="15" spans="1:14">
      <c r="A15" s="117"/>
      <c r="B15" s="36" t="s">
        <v>113</v>
      </c>
      <c r="C15" s="17">
        <v>78063</v>
      </c>
      <c r="D15" s="17">
        <v>0</v>
      </c>
      <c r="E15" s="17">
        <v>0</v>
      </c>
      <c r="F15" s="115">
        <v>0</v>
      </c>
      <c r="G15" s="116"/>
      <c r="H15" s="17">
        <v>0</v>
      </c>
      <c r="I15" s="17">
        <v>0</v>
      </c>
      <c r="J15" s="17">
        <v>0</v>
      </c>
      <c r="K15" s="17">
        <f t="shared" si="0"/>
        <v>78063</v>
      </c>
      <c r="L15" s="38">
        <f>K15/K18*100</f>
        <v>5.8387297997136844</v>
      </c>
      <c r="M15" s="81"/>
    </row>
    <row r="16" spans="1:14">
      <c r="A16" s="117"/>
      <c r="B16" s="28" t="s">
        <v>23</v>
      </c>
      <c r="C16" s="17">
        <v>32551</v>
      </c>
      <c r="D16" s="17">
        <v>6</v>
      </c>
      <c r="E16" s="17">
        <v>4214</v>
      </c>
      <c r="F16" s="115">
        <v>3972</v>
      </c>
      <c r="G16" s="116"/>
      <c r="H16" s="17">
        <v>4937</v>
      </c>
      <c r="I16" s="17">
        <v>4866</v>
      </c>
      <c r="J16" s="17">
        <v>0</v>
      </c>
      <c r="K16" s="17">
        <f t="shared" si="0"/>
        <v>50546</v>
      </c>
      <c r="L16" s="38">
        <f>K16/K18*100</f>
        <v>3.7805930652976176</v>
      </c>
      <c r="M16" s="81"/>
    </row>
    <row r="17" spans="1:14">
      <c r="A17" s="39"/>
      <c r="B17" s="28" t="s">
        <v>34</v>
      </c>
      <c r="C17" s="17">
        <v>0</v>
      </c>
      <c r="D17" s="17">
        <v>2</v>
      </c>
      <c r="E17" s="17">
        <v>0</v>
      </c>
      <c r="F17" s="115">
        <v>0</v>
      </c>
      <c r="G17" s="116"/>
      <c r="H17" s="17">
        <v>0</v>
      </c>
      <c r="I17" s="17">
        <v>0</v>
      </c>
      <c r="J17" s="17">
        <v>0</v>
      </c>
      <c r="K17" s="17">
        <f t="shared" si="0"/>
        <v>2</v>
      </c>
      <c r="L17" s="38">
        <f>K17/K18*100</f>
        <v>1.4959019765352816E-4</v>
      </c>
      <c r="M17" s="81"/>
    </row>
    <row r="18" spans="1:14">
      <c r="A18" s="39"/>
      <c r="B18" s="28" t="s">
        <v>29</v>
      </c>
      <c r="C18" s="17">
        <f>SUM(C3:C17)</f>
        <v>939530</v>
      </c>
      <c r="D18" s="17">
        <f>SUM(D3:D17)</f>
        <v>47889</v>
      </c>
      <c r="E18" s="17">
        <f>SUM(E3:E17)</f>
        <v>112512</v>
      </c>
      <c r="F18" s="120">
        <f>SUM(F3:G17)</f>
        <v>59448</v>
      </c>
      <c r="G18" s="123"/>
      <c r="H18" s="17">
        <f>SUM(H3:H17)</f>
        <v>96202</v>
      </c>
      <c r="I18" s="17">
        <f>SUM(I3:I17)</f>
        <v>81405</v>
      </c>
      <c r="J18" s="17">
        <f>SUM(J3:J17)</f>
        <v>0</v>
      </c>
      <c r="K18" s="17">
        <f>SUM(K3:K17)</f>
        <v>1336986</v>
      </c>
      <c r="L18" s="17">
        <f>SUM(L3:L17)</f>
        <v>100.00000000000001</v>
      </c>
    </row>
    <row r="19" spans="1:14">
      <c r="A19" s="39"/>
      <c r="B19" s="36" t="s">
        <v>124</v>
      </c>
      <c r="C19" s="38">
        <f>C18/K18*100</f>
        <v>70.272239200709649</v>
      </c>
      <c r="D19" s="38">
        <f>D18/K18*100</f>
        <v>3.581862487714905</v>
      </c>
      <c r="E19" s="38">
        <f>E18/K18*100</f>
        <v>8.415346159196881</v>
      </c>
      <c r="F19" s="124">
        <f>F18/K18*100</f>
        <v>4.4464190350534709</v>
      </c>
      <c r="G19" s="125"/>
      <c r="H19" s="38">
        <f>H18/K18*100</f>
        <v>7.1954380973323584</v>
      </c>
      <c r="I19" s="38">
        <f>I18/K18*100</f>
        <v>6.0886950199927297</v>
      </c>
      <c r="J19" s="38">
        <v>0</v>
      </c>
      <c r="K19" s="17">
        <f>SUM(C19:J19)</f>
        <v>99.999999999999986</v>
      </c>
      <c r="L19" s="40"/>
    </row>
    <row r="20" spans="1:14">
      <c r="A20" s="39"/>
      <c r="B20" s="28" t="s">
        <v>111</v>
      </c>
      <c r="C20" s="102">
        <v>287</v>
      </c>
      <c r="D20" s="102">
        <v>171</v>
      </c>
      <c r="E20" s="102">
        <v>287</v>
      </c>
      <c r="F20" s="115">
        <v>287</v>
      </c>
      <c r="G20" s="116"/>
      <c r="H20" s="102">
        <v>287</v>
      </c>
      <c r="I20" s="102">
        <v>287</v>
      </c>
      <c r="J20" s="41"/>
      <c r="K20" s="41"/>
      <c r="L20" s="42"/>
    </row>
    <row r="21" spans="1:14">
      <c r="A21" s="43"/>
      <c r="B21" s="28" t="s">
        <v>35</v>
      </c>
      <c r="C21" s="17">
        <f>C18/C20</f>
        <v>3273.6236933797909</v>
      </c>
      <c r="D21" s="17">
        <f>D18/D20</f>
        <v>280.05263157894734</v>
      </c>
      <c r="E21" s="17">
        <f>E18/E20</f>
        <v>392.02787456445992</v>
      </c>
      <c r="F21" s="120">
        <f>F18/F20</f>
        <v>207.13588850174216</v>
      </c>
      <c r="G21" s="121"/>
      <c r="H21" s="17">
        <f>H18/H20</f>
        <v>335.19860627177701</v>
      </c>
      <c r="I21" s="17">
        <f>I18/I20</f>
        <v>283.64111498257842</v>
      </c>
      <c r="J21" s="41"/>
      <c r="K21" s="41"/>
      <c r="L21" s="42"/>
    </row>
    <row r="22" spans="1:14">
      <c r="A22" s="113" t="s">
        <v>120</v>
      </c>
      <c r="B22" s="114"/>
      <c r="C22" s="17">
        <v>10582</v>
      </c>
      <c r="D22" s="17">
        <v>0</v>
      </c>
      <c r="E22" s="17">
        <v>0</v>
      </c>
      <c r="F22" s="122">
        <v>0</v>
      </c>
      <c r="G22" s="122"/>
      <c r="H22" s="17">
        <v>0</v>
      </c>
      <c r="I22" s="17">
        <v>0</v>
      </c>
      <c r="J22" s="17">
        <v>0</v>
      </c>
      <c r="K22" s="17">
        <f>SUM(C22:J22)</f>
        <v>10582</v>
      </c>
      <c r="L22" s="42"/>
    </row>
    <row r="23" spans="1:14">
      <c r="A23" s="71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>
      <c r="D24" s="20"/>
      <c r="E24" s="20"/>
      <c r="F24" s="20"/>
      <c r="G24" s="20"/>
      <c r="H24" s="20"/>
      <c r="I24" s="20"/>
      <c r="J24" s="20"/>
      <c r="K24" s="20"/>
      <c r="L24" s="20"/>
    </row>
    <row r="25" spans="1:14" s="84" customFormat="1">
      <c r="A25" s="20" t="s">
        <v>89</v>
      </c>
      <c r="B25" s="19"/>
      <c r="C25" s="20"/>
      <c r="D25" s="20"/>
      <c r="E25" s="20"/>
      <c r="F25" s="20"/>
      <c r="G25" s="20" t="s">
        <v>91</v>
      </c>
      <c r="H25" s="20"/>
      <c r="I25" s="20"/>
      <c r="J25" s="20"/>
      <c r="K25" s="20"/>
      <c r="L25" s="20"/>
      <c r="N25" s="85"/>
    </row>
    <row r="26" spans="1:14">
      <c r="A26" s="118" t="s">
        <v>122</v>
      </c>
      <c r="B26" s="119"/>
      <c r="C26" s="44" t="s">
        <v>86</v>
      </c>
      <c r="D26" s="36" t="s">
        <v>66</v>
      </c>
      <c r="E26" s="14"/>
      <c r="F26" s="45"/>
      <c r="G26" s="118" t="s">
        <v>122</v>
      </c>
      <c r="H26" s="126"/>
      <c r="I26" s="44" t="s">
        <v>86</v>
      </c>
      <c r="J26" s="36" t="s">
        <v>66</v>
      </c>
      <c r="K26" s="20"/>
      <c r="L26" s="45"/>
    </row>
    <row r="27" spans="1:14">
      <c r="A27" s="94">
        <v>0</v>
      </c>
      <c r="B27" s="46" t="s">
        <v>36</v>
      </c>
      <c r="C27" s="17">
        <v>10953</v>
      </c>
      <c r="D27" s="38">
        <f>C27/C51*100</f>
        <v>0.81923071744954701</v>
      </c>
      <c r="E27" s="48"/>
      <c r="F27" s="20"/>
      <c r="G27" s="72">
        <v>0</v>
      </c>
      <c r="H27" s="49" t="s">
        <v>36</v>
      </c>
      <c r="I27" s="17">
        <v>9701</v>
      </c>
      <c r="J27" s="38">
        <f>I27/I51*100</f>
        <v>2.0483616907165993</v>
      </c>
      <c r="K27" s="20"/>
      <c r="L27" s="20"/>
    </row>
    <row r="28" spans="1:14">
      <c r="A28" s="50">
        <v>1</v>
      </c>
      <c r="B28" s="51" t="s">
        <v>37</v>
      </c>
      <c r="C28" s="17">
        <v>28775</v>
      </c>
      <c r="D28" s="38">
        <f>C28/C51*100</f>
        <v>2.1522289687401366</v>
      </c>
      <c r="E28" s="48"/>
      <c r="F28" s="20"/>
      <c r="G28" s="73">
        <v>1</v>
      </c>
      <c r="H28" s="52" t="s">
        <v>37</v>
      </c>
      <c r="I28" s="17">
        <v>11888</v>
      </c>
      <c r="J28" s="38">
        <f>I28/I51*100</f>
        <v>2.5101457354127339</v>
      </c>
      <c r="K28" s="20"/>
      <c r="L28" s="20"/>
    </row>
    <row r="29" spans="1:14">
      <c r="A29" s="94">
        <v>2</v>
      </c>
      <c r="B29" s="46" t="s">
        <v>38</v>
      </c>
      <c r="C29" s="17">
        <v>69278</v>
      </c>
      <c r="D29" s="38">
        <f>C29/C51*100</f>
        <v>5.181654856520562</v>
      </c>
      <c r="E29" s="48"/>
      <c r="F29" s="20"/>
      <c r="G29" s="72">
        <v>2</v>
      </c>
      <c r="H29" s="49" t="s">
        <v>38</v>
      </c>
      <c r="I29" s="17">
        <v>36581</v>
      </c>
      <c r="J29" s="38">
        <f>I29/I51*100</f>
        <v>7.7240613347184741</v>
      </c>
      <c r="K29" s="20"/>
      <c r="L29" s="20"/>
    </row>
    <row r="30" spans="1:14">
      <c r="A30" s="50">
        <v>3</v>
      </c>
      <c r="B30" s="51" t="s">
        <v>39</v>
      </c>
      <c r="C30" s="17">
        <v>53962</v>
      </c>
      <c r="D30" s="38">
        <f>C30/C51*100</f>
        <v>4.0360931228898433</v>
      </c>
      <c r="E30" s="48"/>
      <c r="F30" s="20"/>
      <c r="G30" s="73">
        <v>3</v>
      </c>
      <c r="H30" s="52" t="s">
        <v>39</v>
      </c>
      <c r="I30" s="17">
        <v>36560</v>
      </c>
      <c r="J30" s="38">
        <f>I30/I51*100</f>
        <v>7.7196271943715979</v>
      </c>
      <c r="K30" s="20"/>
      <c r="L30" s="20"/>
    </row>
    <row r="31" spans="1:14">
      <c r="A31" s="94">
        <v>4</v>
      </c>
      <c r="B31" s="46" t="s">
        <v>40</v>
      </c>
      <c r="C31" s="17">
        <v>80982</v>
      </c>
      <c r="D31" s="38">
        <f>C31/C51*100</f>
        <v>6.0570566931890086</v>
      </c>
      <c r="E31" s="48"/>
      <c r="F31" s="20"/>
      <c r="G31" s="72">
        <v>4</v>
      </c>
      <c r="H31" s="49" t="s">
        <v>40</v>
      </c>
      <c r="I31" s="17">
        <v>31516</v>
      </c>
      <c r="J31" s="38">
        <f>I31/I51*100</f>
        <v>6.6545889129599374</v>
      </c>
      <c r="K31" s="20"/>
      <c r="L31" s="20"/>
    </row>
    <row r="32" spans="1:14">
      <c r="A32" s="50">
        <v>5</v>
      </c>
      <c r="B32" s="51" t="s">
        <v>42</v>
      </c>
      <c r="C32" s="17">
        <v>97156</v>
      </c>
      <c r="D32" s="38">
        <f>C32/C51*100</f>
        <v>7.2667926216130914</v>
      </c>
      <c r="E32" s="48"/>
      <c r="F32" s="20"/>
      <c r="G32" s="73">
        <v>5</v>
      </c>
      <c r="H32" s="52" t="s">
        <v>42</v>
      </c>
      <c r="I32" s="17">
        <v>28078</v>
      </c>
      <c r="J32" s="38">
        <f>I32/I51*100</f>
        <v>5.9286567933141612</v>
      </c>
      <c r="K32" s="20"/>
      <c r="L32" s="20"/>
    </row>
    <row r="33" spans="1:12">
      <c r="A33" s="94">
        <v>6</v>
      </c>
      <c r="B33" s="46" t="s">
        <v>41</v>
      </c>
      <c r="C33" s="17">
        <v>22532</v>
      </c>
      <c r="D33" s="38">
        <f>C33/C51*100</f>
        <v>1.6852831667646482</v>
      </c>
      <c r="E33" s="48"/>
      <c r="F33" s="20"/>
      <c r="G33" s="72">
        <v>6</v>
      </c>
      <c r="H33" s="49" t="s">
        <v>41</v>
      </c>
      <c r="I33" s="17">
        <v>12242</v>
      </c>
      <c r="J33" s="38">
        <f>I33/I51*100</f>
        <v>2.5848926726886514</v>
      </c>
      <c r="K33" s="20"/>
      <c r="L33" s="20"/>
    </row>
    <row r="34" spans="1:12">
      <c r="A34" s="50">
        <v>7</v>
      </c>
      <c r="B34" s="51" t="s">
        <v>43</v>
      </c>
      <c r="C34" s="17">
        <v>68092</v>
      </c>
      <c r="D34" s="38">
        <f>C34/C51*100</f>
        <v>5.0929478693120203</v>
      </c>
      <c r="E34" s="48"/>
      <c r="F34" s="20"/>
      <c r="G34" s="73">
        <v>7</v>
      </c>
      <c r="H34" s="52" t="s">
        <v>43</v>
      </c>
      <c r="I34" s="17">
        <v>34120</v>
      </c>
      <c r="J34" s="38">
        <f>I34/I51*100</f>
        <v>7.204422315972618</v>
      </c>
      <c r="K34" s="20"/>
      <c r="L34" s="20"/>
    </row>
    <row r="35" spans="1:12">
      <c r="A35" s="94">
        <v>8</v>
      </c>
      <c r="B35" s="46" t="s">
        <v>76</v>
      </c>
      <c r="C35" s="17">
        <v>12951</v>
      </c>
      <c r="D35" s="38">
        <f>C35/C51*100</f>
        <v>0.96867132490542163</v>
      </c>
      <c r="E35" s="48"/>
      <c r="F35" s="20"/>
      <c r="G35" s="72">
        <v>8</v>
      </c>
      <c r="H35" s="49" t="s">
        <v>76</v>
      </c>
      <c r="I35" s="17">
        <v>7403</v>
      </c>
      <c r="J35" s="38">
        <f>I35/I51*100</f>
        <v>1.5631400470441177</v>
      </c>
      <c r="K35" s="20"/>
      <c r="L35" s="20"/>
    </row>
    <row r="36" spans="1:12">
      <c r="A36" s="94">
        <v>9</v>
      </c>
      <c r="B36" s="53" t="s">
        <v>44</v>
      </c>
      <c r="C36" s="17">
        <v>97070</v>
      </c>
      <c r="D36" s="38">
        <f>C36/C51*100</f>
        <v>7.2603602431139889</v>
      </c>
      <c r="E36" s="48"/>
      <c r="F36" s="20"/>
      <c r="G36" s="72">
        <v>9</v>
      </c>
      <c r="H36" s="26" t="s">
        <v>44</v>
      </c>
      <c r="I36" s="17">
        <v>72369</v>
      </c>
      <c r="J36" s="38">
        <f>I36/I51*100</f>
        <v>15.280681083957282</v>
      </c>
      <c r="K36" s="20"/>
      <c r="L36" s="20"/>
    </row>
    <row r="37" spans="1:12">
      <c r="A37" s="50" t="s">
        <v>151</v>
      </c>
      <c r="B37" s="51" t="s">
        <v>45</v>
      </c>
      <c r="C37" s="17">
        <v>324758</v>
      </c>
      <c r="D37" s="38">
        <f>C37/C51*100</f>
        <v>24.29030670478225</v>
      </c>
      <c r="E37" s="48"/>
      <c r="F37" s="20"/>
      <c r="G37" s="50" t="s">
        <v>151</v>
      </c>
      <c r="H37" s="52" t="s">
        <v>45</v>
      </c>
      <c r="I37" s="17">
        <v>91255</v>
      </c>
      <c r="J37" s="38">
        <f>I37/I51*100</f>
        <v>19.268451302581514</v>
      </c>
      <c r="K37" s="20"/>
      <c r="L37" s="20"/>
    </row>
    <row r="38" spans="1:12">
      <c r="A38" s="94" t="s">
        <v>152</v>
      </c>
      <c r="B38" s="53" t="s">
        <v>46</v>
      </c>
      <c r="C38" s="17">
        <v>2710</v>
      </c>
      <c r="D38" s="38">
        <f>C38/C51*100</f>
        <v>0.20269471782053067</v>
      </c>
      <c r="E38" s="48"/>
      <c r="F38" s="20"/>
      <c r="G38" s="98" t="s">
        <v>152</v>
      </c>
      <c r="H38" s="26" t="s">
        <v>46</v>
      </c>
      <c r="I38" s="17">
        <v>2379</v>
      </c>
      <c r="J38" s="38">
        <f>I38/I51*100</f>
        <v>0.50232475643900532</v>
      </c>
      <c r="K38" s="20"/>
      <c r="L38" s="20"/>
    </row>
    <row r="39" spans="1:12">
      <c r="A39" s="94" t="s">
        <v>153</v>
      </c>
      <c r="B39" s="23" t="s">
        <v>154</v>
      </c>
      <c r="C39" s="17">
        <v>106</v>
      </c>
      <c r="D39" s="38">
        <f>C39/C51*100</f>
        <v>7.9282804756369927E-3</v>
      </c>
      <c r="E39" s="48"/>
      <c r="F39" s="20"/>
      <c r="G39" s="98" t="s">
        <v>153</v>
      </c>
      <c r="H39" s="25" t="s">
        <v>154</v>
      </c>
      <c r="I39" s="17">
        <v>1660</v>
      </c>
      <c r="J39" s="38">
        <f>I39/I51*100</f>
        <v>0.3505082369435682</v>
      </c>
      <c r="K39" s="20"/>
      <c r="L39" s="20"/>
    </row>
    <row r="40" spans="1:12" ht="13.5" customHeight="1">
      <c r="A40" s="94" t="s">
        <v>155</v>
      </c>
      <c r="B40" s="30" t="s">
        <v>156</v>
      </c>
      <c r="C40" s="17">
        <v>2152</v>
      </c>
      <c r="D40" s="38">
        <f>C40/C51*100</f>
        <v>0.16095905267519631</v>
      </c>
      <c r="E40" s="48"/>
      <c r="F40" s="20"/>
      <c r="G40" s="98" t="s">
        <v>155</v>
      </c>
      <c r="H40" s="30" t="s">
        <v>156</v>
      </c>
      <c r="I40" s="17">
        <v>816</v>
      </c>
      <c r="J40" s="38">
        <f>I40/I51*100</f>
        <v>0.17229802490719978</v>
      </c>
      <c r="K40" s="20"/>
      <c r="L40" s="20"/>
    </row>
    <row r="41" spans="1:12">
      <c r="A41" s="94" t="s">
        <v>157</v>
      </c>
      <c r="B41" s="23" t="s">
        <v>73</v>
      </c>
      <c r="C41" s="103">
        <v>242</v>
      </c>
      <c r="D41" s="38">
        <f>C41/C51*100</f>
        <v>1.8100413916076908E-2</v>
      </c>
      <c r="E41" s="48"/>
      <c r="F41" s="20"/>
      <c r="G41" s="98" t="s">
        <v>157</v>
      </c>
      <c r="H41" s="26" t="s">
        <v>73</v>
      </c>
      <c r="I41" s="103">
        <v>347</v>
      </c>
      <c r="J41" s="38">
        <f>I41/I51*100</f>
        <v>7.3268890493625394E-2</v>
      </c>
      <c r="K41" s="20"/>
      <c r="L41" s="20"/>
    </row>
    <row r="42" spans="1:12">
      <c r="A42" s="50" t="s">
        <v>158</v>
      </c>
      <c r="B42" s="51" t="s">
        <v>32</v>
      </c>
      <c r="C42" s="17">
        <v>253202</v>
      </c>
      <c r="D42" s="38">
        <f>C42/C51*100</f>
        <v>18.938268613134319</v>
      </c>
      <c r="E42" s="48"/>
      <c r="F42" s="20"/>
      <c r="G42" s="50" t="s">
        <v>158</v>
      </c>
      <c r="H42" s="52" t="s">
        <v>32</v>
      </c>
      <c r="I42" s="17">
        <v>56120</v>
      </c>
      <c r="J42" s="38">
        <f>I42/I51*100</f>
        <v>11.849712203176534</v>
      </c>
      <c r="K42" s="20"/>
      <c r="L42" s="20"/>
    </row>
    <row r="43" spans="1:12">
      <c r="A43" s="94" t="s">
        <v>159</v>
      </c>
      <c r="B43" s="46" t="s">
        <v>33</v>
      </c>
      <c r="C43" s="17">
        <v>11885</v>
      </c>
      <c r="D43" s="38">
        <f>C43/C51*100</f>
        <v>0.88893974955609101</v>
      </c>
      <c r="E43" s="48"/>
      <c r="F43" s="20"/>
      <c r="G43" s="98" t="s">
        <v>159</v>
      </c>
      <c r="H43" s="49" t="s">
        <v>33</v>
      </c>
      <c r="I43" s="17">
        <v>3693</v>
      </c>
      <c r="J43" s="38">
        <f>I43/I51*100</f>
        <v>0.77977525242927548</v>
      </c>
      <c r="K43" s="20"/>
      <c r="L43" s="20"/>
    </row>
    <row r="44" spans="1:12">
      <c r="A44" s="94" t="s">
        <v>160</v>
      </c>
      <c r="B44" s="46" t="s">
        <v>161</v>
      </c>
      <c r="C44" s="17">
        <v>70813</v>
      </c>
      <c r="D44" s="38">
        <f>C44/C51*100</f>
        <v>5.2964653332196443</v>
      </c>
      <c r="E44" s="48"/>
      <c r="F44" s="20"/>
      <c r="G44" s="98" t="s">
        <v>160</v>
      </c>
      <c r="H44" s="49" t="s">
        <v>161</v>
      </c>
      <c r="I44" s="17">
        <v>8232</v>
      </c>
      <c r="J44" s="38">
        <f>I44/I51*100</f>
        <v>1.738183015975574</v>
      </c>
      <c r="K44" s="20"/>
      <c r="L44" s="20"/>
    </row>
    <row r="45" spans="1:12">
      <c r="A45" s="54" t="s">
        <v>162</v>
      </c>
      <c r="B45" s="55" t="s">
        <v>77</v>
      </c>
      <c r="C45" s="17">
        <v>328</v>
      </c>
      <c r="D45" s="38">
        <f>C45/C51*100</f>
        <v>2.4532792415178618E-2</v>
      </c>
      <c r="E45" s="48"/>
      <c r="F45" s="20"/>
      <c r="G45" s="54" t="s">
        <v>162</v>
      </c>
      <c r="H45" s="56" t="s">
        <v>77</v>
      </c>
      <c r="I45" s="17">
        <v>404</v>
      </c>
      <c r="J45" s="38">
        <f>I45/I51*100</f>
        <v>8.530441429229009E-2</v>
      </c>
      <c r="K45" s="20"/>
      <c r="L45" s="20"/>
    </row>
    <row r="46" spans="1:12">
      <c r="A46" s="54" t="s">
        <v>148</v>
      </c>
      <c r="B46" s="56" t="s">
        <v>149</v>
      </c>
      <c r="C46" s="17">
        <v>493</v>
      </c>
      <c r="D46" s="38">
        <f>C46/C51*100</f>
        <v>3.6873983721594686E-2</v>
      </c>
      <c r="E46" s="48"/>
      <c r="F46" s="20"/>
      <c r="G46" s="54" t="s">
        <v>148</v>
      </c>
      <c r="H46" s="56" t="s">
        <v>149</v>
      </c>
      <c r="I46" s="17">
        <v>215</v>
      </c>
      <c r="J46" s="38">
        <f>I46/I51*100</f>
        <v>4.5397151170401898E-2</v>
      </c>
      <c r="K46" s="20"/>
      <c r="L46" s="20"/>
    </row>
    <row r="47" spans="1:12">
      <c r="A47" s="94" t="s">
        <v>163</v>
      </c>
      <c r="B47" s="23" t="s">
        <v>164</v>
      </c>
      <c r="C47" s="17">
        <v>50460</v>
      </c>
      <c r="D47" s="38">
        <f>C47/C51*100</f>
        <v>3.7741606867985151</v>
      </c>
      <c r="E47" s="48"/>
      <c r="F47" s="20"/>
      <c r="G47" s="98" t="s">
        <v>163</v>
      </c>
      <c r="H47" s="25" t="s">
        <v>164</v>
      </c>
      <c r="I47" s="17">
        <v>14381</v>
      </c>
      <c r="J47" s="38">
        <f>I47/I51*100</f>
        <v>3.0365415394490687</v>
      </c>
      <c r="K47" s="20"/>
      <c r="L47" s="20"/>
    </row>
    <row r="48" spans="1:12">
      <c r="A48" s="94" t="s">
        <v>165</v>
      </c>
      <c r="B48" s="23" t="s">
        <v>47</v>
      </c>
      <c r="C48" s="17">
        <v>37084</v>
      </c>
      <c r="D48" s="38">
        <f>C48/C51*100</f>
        <v>2.7737014448917194</v>
      </c>
      <c r="E48" s="48"/>
      <c r="F48" s="20"/>
      <c r="G48" s="98" t="s">
        <v>165</v>
      </c>
      <c r="H48" s="25" t="s">
        <v>47</v>
      </c>
      <c r="I48" s="17">
        <v>8181</v>
      </c>
      <c r="J48" s="38">
        <f>I48/I51*100</f>
        <v>1.7274143894188743</v>
      </c>
      <c r="K48" s="20"/>
      <c r="L48" s="20"/>
    </row>
    <row r="49" spans="1:14">
      <c r="A49" s="50" t="s">
        <v>166</v>
      </c>
      <c r="B49" s="24" t="s">
        <v>48</v>
      </c>
      <c r="C49" s="17">
        <v>40979</v>
      </c>
      <c r="D49" s="38">
        <f>C49/C51*100</f>
        <v>3.065028354821965</v>
      </c>
      <c r="E49" s="48"/>
      <c r="F49" s="20"/>
      <c r="G49" s="50" t="s">
        <v>166</v>
      </c>
      <c r="H49" s="27" t="s">
        <v>48</v>
      </c>
      <c r="I49" s="17">
        <v>4991</v>
      </c>
      <c r="J49" s="38">
        <f>I49/I51*100</f>
        <v>1.0538473557743064</v>
      </c>
      <c r="K49" s="20"/>
      <c r="L49" s="15"/>
    </row>
    <row r="50" spans="1:14">
      <c r="A50" s="94" t="s">
        <v>167</v>
      </c>
      <c r="B50" s="23" t="s">
        <v>49</v>
      </c>
      <c r="C50" s="17">
        <v>23</v>
      </c>
      <c r="D50" s="38">
        <f>C50/C51*100</f>
        <v>1.7202872730155737E-3</v>
      </c>
      <c r="E50" s="48"/>
      <c r="F50" s="20"/>
      <c r="G50" s="98" t="s">
        <v>167</v>
      </c>
      <c r="H50" s="25" t="s">
        <v>49</v>
      </c>
      <c r="I50" s="17">
        <v>466</v>
      </c>
      <c r="J50" s="38">
        <f>I50/I51*100</f>
        <v>9.8395685792592016E-2</v>
      </c>
      <c r="K50" s="20"/>
      <c r="L50" s="20"/>
    </row>
    <row r="51" spans="1:14">
      <c r="A51" s="113" t="s">
        <v>121</v>
      </c>
      <c r="B51" s="114"/>
      <c r="C51" s="47">
        <f>SUM(C27:C50)</f>
        <v>1336986</v>
      </c>
      <c r="D51" s="47">
        <f>SUM(D27:D50)</f>
        <v>99.999999999999972</v>
      </c>
      <c r="E51" s="48"/>
      <c r="F51" s="20"/>
      <c r="G51" s="113" t="s">
        <v>123</v>
      </c>
      <c r="H51" s="114"/>
      <c r="I51" s="17">
        <f>SUM(I27:I50)</f>
        <v>473598</v>
      </c>
      <c r="J51" s="17">
        <f>SUM(J27:J50)</f>
        <v>100.00000000000004</v>
      </c>
      <c r="K51" s="20"/>
      <c r="L51" s="20"/>
    </row>
    <row r="52" spans="1:14">
      <c r="A52" s="71"/>
      <c r="B52" s="71"/>
      <c r="C52" s="29"/>
      <c r="D52" s="48"/>
      <c r="E52" s="20"/>
      <c r="F52" s="20"/>
      <c r="G52" s="71"/>
      <c r="H52" s="71"/>
      <c r="I52" s="15"/>
      <c r="J52" s="48"/>
      <c r="K52" s="20"/>
      <c r="L52" s="20"/>
    </row>
    <row r="53" spans="1:14">
      <c r="A53" s="20" t="s">
        <v>181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4">
      <c r="A54" s="20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4">
      <c r="A55" s="20"/>
      <c r="B55" s="19" t="s">
        <v>182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4">
      <c r="A56" s="57"/>
      <c r="B56" s="35" t="s">
        <v>87</v>
      </c>
      <c r="C56" s="35" t="s">
        <v>28</v>
      </c>
      <c r="D56" s="35" t="s">
        <v>26</v>
      </c>
      <c r="E56" s="106" t="s">
        <v>84</v>
      </c>
      <c r="F56" s="113" t="s">
        <v>27</v>
      </c>
      <c r="G56" s="114"/>
      <c r="H56" s="35" t="s">
        <v>85</v>
      </c>
      <c r="I56" s="35" t="s">
        <v>74</v>
      </c>
      <c r="J56" s="35" t="s">
        <v>5</v>
      </c>
      <c r="K56" s="86"/>
      <c r="L56" s="58"/>
    </row>
    <row r="57" spans="1:14">
      <c r="A57" s="59"/>
      <c r="B57" s="17">
        <v>88378</v>
      </c>
      <c r="C57" s="105">
        <v>183</v>
      </c>
      <c r="D57" s="17">
        <v>5218</v>
      </c>
      <c r="E57" s="104">
        <v>2389</v>
      </c>
      <c r="F57" s="115">
        <v>4278</v>
      </c>
      <c r="G57" s="116"/>
      <c r="H57" s="17">
        <v>5730</v>
      </c>
      <c r="I57" s="17">
        <v>0</v>
      </c>
      <c r="J57" s="17">
        <f>SUM(B57:I57)</f>
        <v>106176</v>
      </c>
      <c r="K57" s="86"/>
      <c r="L57" s="18"/>
    </row>
    <row r="58" spans="1:14">
      <c r="A58" s="107"/>
      <c r="B58" s="15"/>
      <c r="C58" s="16"/>
      <c r="D58" s="15"/>
      <c r="E58" s="16"/>
      <c r="F58" s="16"/>
      <c r="G58" s="108"/>
      <c r="H58" s="15"/>
      <c r="I58" s="15"/>
      <c r="J58" s="15"/>
      <c r="K58" s="88"/>
      <c r="L58" s="18"/>
    </row>
    <row r="59" spans="1:14">
      <c r="A59" s="74" t="s">
        <v>183</v>
      </c>
      <c r="B59" s="74"/>
      <c r="C59" s="15"/>
      <c r="D59" s="15"/>
      <c r="E59" s="15"/>
      <c r="F59" s="16"/>
      <c r="G59" s="16"/>
      <c r="H59" s="15" t="s">
        <v>142</v>
      </c>
      <c r="I59" s="15"/>
      <c r="J59" s="15"/>
      <c r="K59" s="15"/>
      <c r="L59" s="18"/>
      <c r="N59" s="78"/>
    </row>
    <row r="60" spans="1:14">
      <c r="A60" s="15"/>
      <c r="B60" s="35" t="s">
        <v>134</v>
      </c>
      <c r="C60" s="35" t="s">
        <v>168</v>
      </c>
      <c r="D60" s="35" t="s">
        <v>28</v>
      </c>
      <c r="E60" s="35" t="s">
        <v>5</v>
      </c>
      <c r="H60" s="35" t="s">
        <v>26</v>
      </c>
      <c r="I60" s="87" t="s">
        <v>84</v>
      </c>
      <c r="J60" s="99" t="s">
        <v>27</v>
      </c>
      <c r="K60" s="35" t="s">
        <v>85</v>
      </c>
      <c r="N60" s="78"/>
    </row>
    <row r="61" spans="1:14">
      <c r="B61" s="17">
        <v>2750</v>
      </c>
      <c r="C61" s="102">
        <v>3202</v>
      </c>
      <c r="D61" s="17">
        <v>38</v>
      </c>
      <c r="E61" s="17">
        <f>SUM(B61:D61)</f>
        <v>5990</v>
      </c>
      <c r="H61" s="101">
        <v>184</v>
      </c>
      <c r="I61" s="100">
        <v>70</v>
      </c>
      <c r="J61" s="17">
        <v>191</v>
      </c>
      <c r="K61" s="17">
        <v>303</v>
      </c>
    </row>
    <row r="62" spans="1:14">
      <c r="H62" s="71"/>
    </row>
    <row r="63" spans="1:14">
      <c r="H63" s="15"/>
    </row>
    <row r="64" spans="1:14">
      <c r="H64" s="88"/>
    </row>
  </sheetData>
  <mergeCells count="29">
    <mergeCell ref="A51:B51"/>
    <mergeCell ref="G51:H51"/>
    <mergeCell ref="F18:G18"/>
    <mergeCell ref="F19:G19"/>
    <mergeCell ref="F20:G20"/>
    <mergeCell ref="A22:B22"/>
    <mergeCell ref="G26:H26"/>
    <mergeCell ref="F12:G12"/>
    <mergeCell ref="F2:G2"/>
    <mergeCell ref="F4:G4"/>
    <mergeCell ref="F5:G5"/>
    <mergeCell ref="F6:G6"/>
    <mergeCell ref="F3:G3"/>
    <mergeCell ref="F56:G56"/>
    <mergeCell ref="F57:G57"/>
    <mergeCell ref="A7:A16"/>
    <mergeCell ref="F10:G10"/>
    <mergeCell ref="A26:B26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</mergeCells>
  <phoneticPr fontId="3"/>
  <pageMargins left="0.39370078740157483" right="0.39370078740157483" top="0.78740157480314965" bottom="0.78740157480314965" header="0.51181102362204722" footer="0.51181102362204722"/>
  <pageSetup paperSize="9" scale="95" orientation="portrait" verticalDpi="300" r:id="rId1"/>
  <headerFooter alignWithMargins="0">
    <oddFooter>&amp;C&amp;"ＭＳ 明朝,標準"&amp;10- 14 -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E31" sqref="E31"/>
    </sheetView>
  </sheetViews>
  <sheetFormatPr defaultRowHeight="21" customHeight="1"/>
  <cols>
    <col min="1" max="1" width="9.5" style="78" customWidth="1"/>
    <col min="2" max="2" width="12.75" style="78" bestFit="1" customWidth="1"/>
    <col min="3" max="7" width="12.75" style="78" customWidth="1"/>
    <col min="8" max="8" width="12.125" style="78" customWidth="1"/>
    <col min="9" max="9" width="10.5" style="78" customWidth="1"/>
    <col min="10" max="16384" width="9" style="78"/>
  </cols>
  <sheetData>
    <row r="1" spans="1:9" ht="22.5" customHeight="1">
      <c r="A1" s="20" t="s">
        <v>109</v>
      </c>
      <c r="B1" s="20"/>
      <c r="C1" s="20"/>
      <c r="D1" s="20"/>
      <c r="E1" s="20"/>
      <c r="F1" s="20"/>
      <c r="G1" s="20"/>
      <c r="H1" s="20"/>
      <c r="I1" s="20"/>
    </row>
    <row r="2" spans="1:9" s="75" customFormat="1" ht="18.75" customHeight="1">
      <c r="A2" s="44" t="s">
        <v>53</v>
      </c>
      <c r="B2" s="35" t="s">
        <v>51</v>
      </c>
      <c r="C2" s="35" t="s">
        <v>52</v>
      </c>
      <c r="D2" s="35" t="s">
        <v>68</v>
      </c>
      <c r="E2" s="60"/>
      <c r="F2" s="60"/>
      <c r="G2" s="60"/>
      <c r="H2" s="60"/>
      <c r="I2" s="60"/>
    </row>
    <row r="3" spans="1:9" ht="18.75" customHeight="1">
      <c r="A3" s="44" t="s">
        <v>133</v>
      </c>
      <c r="B3" s="17">
        <v>1522</v>
      </c>
      <c r="C3" s="17">
        <v>652</v>
      </c>
      <c r="D3" s="17">
        <f>SUM(B3:C3)</f>
        <v>2174</v>
      </c>
      <c r="E3" s="20"/>
      <c r="F3" s="20"/>
      <c r="G3" s="20"/>
      <c r="H3" s="20"/>
      <c r="I3" s="20"/>
    </row>
    <row r="4" spans="1:9" ht="18.75" customHeight="1">
      <c r="A4" s="44" t="s">
        <v>135</v>
      </c>
      <c r="B4" s="17">
        <v>1534</v>
      </c>
      <c r="C4" s="17">
        <v>711</v>
      </c>
      <c r="D4" s="17">
        <f>SUM(B4:C4)</f>
        <v>2245</v>
      </c>
      <c r="E4" s="20"/>
      <c r="F4" s="20"/>
      <c r="G4" s="20"/>
      <c r="H4" s="20"/>
      <c r="I4" s="20"/>
    </row>
    <row r="5" spans="1:9" ht="18.75" customHeight="1">
      <c r="A5" s="44" t="s">
        <v>144</v>
      </c>
      <c r="B5" s="17">
        <v>1437</v>
      </c>
      <c r="C5" s="17">
        <v>772</v>
      </c>
      <c r="D5" s="17">
        <f>SUM(B5:C5)</f>
        <v>2209</v>
      </c>
      <c r="E5" s="20"/>
      <c r="F5" s="20"/>
      <c r="G5" s="20"/>
      <c r="H5" s="20"/>
      <c r="I5" s="20"/>
    </row>
    <row r="6" spans="1:9" ht="18.75" customHeight="1">
      <c r="A6" s="44" t="s">
        <v>146</v>
      </c>
      <c r="B6" s="17">
        <v>1437</v>
      </c>
      <c r="C6" s="17">
        <v>796</v>
      </c>
      <c r="D6" s="17">
        <f>SUM(B6:C6)</f>
        <v>2233</v>
      </c>
      <c r="E6" s="20"/>
      <c r="F6" s="20"/>
      <c r="G6" s="20"/>
      <c r="H6" s="20"/>
      <c r="I6" s="20"/>
    </row>
    <row r="7" spans="1:9" ht="18.75" customHeight="1">
      <c r="A7" s="44" t="s">
        <v>169</v>
      </c>
      <c r="B7" s="17">
        <v>1410</v>
      </c>
      <c r="C7" s="17">
        <v>950</v>
      </c>
      <c r="D7" s="17">
        <f>SUM(B7:C7)</f>
        <v>2360</v>
      </c>
      <c r="E7" s="20"/>
      <c r="F7" s="20"/>
      <c r="G7" s="20"/>
      <c r="H7" s="20"/>
      <c r="I7" s="20"/>
    </row>
    <row r="8" spans="1:9" ht="13.5" customHeight="1">
      <c r="E8" s="20"/>
      <c r="F8" s="20"/>
      <c r="G8" s="20"/>
      <c r="H8" s="20"/>
      <c r="I8" s="20"/>
    </row>
    <row r="9" spans="1:9" ht="18.75" customHeight="1">
      <c r="A9" s="20" t="s">
        <v>119</v>
      </c>
      <c r="B9" s="20"/>
      <c r="C9" s="20"/>
      <c r="D9" s="20"/>
      <c r="E9" s="20"/>
      <c r="F9" s="20"/>
      <c r="G9" s="20"/>
      <c r="H9" s="20"/>
      <c r="I9" s="20"/>
    </row>
    <row r="10" spans="1:9" s="63" customFormat="1" ht="27.75" customHeight="1">
      <c r="A10" s="61" t="s">
        <v>53</v>
      </c>
      <c r="B10" s="62" t="s">
        <v>114</v>
      </c>
      <c r="C10" s="62" t="s">
        <v>88</v>
      </c>
      <c r="D10" s="62" t="s">
        <v>175</v>
      </c>
      <c r="E10" s="62" t="s">
        <v>174</v>
      </c>
      <c r="F10" s="62" t="s">
        <v>129</v>
      </c>
      <c r="G10" s="62" t="s">
        <v>176</v>
      </c>
    </row>
    <row r="11" spans="1:9" ht="18.75" customHeight="1">
      <c r="A11" s="44" t="s">
        <v>133</v>
      </c>
      <c r="B11" s="17">
        <v>3522</v>
      </c>
      <c r="C11" s="17">
        <v>1783</v>
      </c>
      <c r="D11" s="17">
        <v>224</v>
      </c>
      <c r="E11" s="17">
        <v>1485</v>
      </c>
      <c r="F11" s="17">
        <v>49</v>
      </c>
      <c r="G11" s="17">
        <v>705936</v>
      </c>
    </row>
    <row r="12" spans="1:9" ht="18.75" customHeight="1">
      <c r="A12" s="44" t="s">
        <v>135</v>
      </c>
      <c r="B12" s="17">
        <v>3518</v>
      </c>
      <c r="C12" s="17">
        <v>1334</v>
      </c>
      <c r="D12" s="17">
        <v>216</v>
      </c>
      <c r="E12" s="17">
        <v>1621</v>
      </c>
      <c r="F12" s="17">
        <v>24</v>
      </c>
      <c r="G12" s="17">
        <f>259579+236896+19511+349959</f>
        <v>865945</v>
      </c>
    </row>
    <row r="13" spans="1:9" ht="18.75" customHeight="1">
      <c r="A13" s="44" t="s">
        <v>144</v>
      </c>
      <c r="B13" s="17">
        <v>3254</v>
      </c>
      <c r="C13" s="17">
        <v>1578</v>
      </c>
      <c r="D13" s="17">
        <v>178</v>
      </c>
      <c r="E13" s="17">
        <v>1756</v>
      </c>
      <c r="F13" s="17">
        <v>26</v>
      </c>
      <c r="G13" s="17">
        <v>1104096</v>
      </c>
    </row>
    <row r="14" spans="1:9" ht="18.75" customHeight="1">
      <c r="A14" s="44" t="s">
        <v>146</v>
      </c>
      <c r="B14" s="17">
        <v>2871</v>
      </c>
      <c r="C14" s="17">
        <v>1337</v>
      </c>
      <c r="D14" s="17">
        <v>145</v>
      </c>
      <c r="E14" s="17">
        <v>1739</v>
      </c>
      <c r="F14" s="17">
        <v>30</v>
      </c>
      <c r="G14" s="17">
        <v>1119760</v>
      </c>
    </row>
    <row r="15" spans="1:9" ht="18.75" customHeight="1">
      <c r="A15" s="44" t="s">
        <v>169</v>
      </c>
      <c r="B15" s="17">
        <v>2736</v>
      </c>
      <c r="C15" s="17">
        <v>1617</v>
      </c>
      <c r="D15" s="17">
        <v>130</v>
      </c>
      <c r="E15" s="17">
        <v>1794</v>
      </c>
      <c r="F15" s="17">
        <v>77</v>
      </c>
      <c r="G15" s="17">
        <v>1308032</v>
      </c>
    </row>
    <row r="16" spans="1:9" s="64" customFormat="1" ht="13.5" customHeight="1">
      <c r="I16" s="65"/>
    </row>
    <row r="17" spans="1:9" ht="18.75" customHeight="1">
      <c r="A17" s="20" t="s">
        <v>92</v>
      </c>
      <c r="B17" s="20"/>
      <c r="C17" s="20"/>
      <c r="D17" s="20"/>
      <c r="E17" s="20"/>
      <c r="F17" s="20"/>
      <c r="G17" s="20"/>
      <c r="H17" s="20"/>
      <c r="I17" s="20"/>
    </row>
    <row r="18" spans="1:9" s="84" customFormat="1" ht="27" customHeight="1">
      <c r="A18" s="44" t="s">
        <v>53</v>
      </c>
      <c r="B18" s="90" t="s">
        <v>143</v>
      </c>
      <c r="C18" s="97" t="s">
        <v>177</v>
      </c>
      <c r="D18" s="89" t="s">
        <v>178</v>
      </c>
      <c r="E18" s="45"/>
    </row>
    <row r="19" spans="1:9" ht="18.75" customHeight="1">
      <c r="A19" s="44" t="s">
        <v>133</v>
      </c>
      <c r="B19" s="17">
        <v>54757</v>
      </c>
      <c r="C19" s="17">
        <v>597948</v>
      </c>
      <c r="D19" s="17">
        <v>212</v>
      </c>
      <c r="E19" s="20"/>
    </row>
    <row r="20" spans="1:9" ht="18.75" customHeight="1">
      <c r="A20" s="44" t="s">
        <v>135</v>
      </c>
      <c r="B20" s="17">
        <v>52265</v>
      </c>
      <c r="C20" s="17">
        <v>545926</v>
      </c>
      <c r="D20" s="17">
        <v>220</v>
      </c>
      <c r="E20" s="20"/>
    </row>
    <row r="21" spans="1:9" ht="18.75" customHeight="1">
      <c r="A21" s="44" t="s">
        <v>144</v>
      </c>
      <c r="B21" s="17">
        <v>52347</v>
      </c>
      <c r="C21" s="17">
        <v>546732</v>
      </c>
      <c r="D21" s="17">
        <v>271</v>
      </c>
      <c r="E21" s="20"/>
    </row>
    <row r="22" spans="1:9" ht="18.75" customHeight="1">
      <c r="A22" s="44" t="s">
        <v>146</v>
      </c>
      <c r="B22" s="17">
        <v>54127</v>
      </c>
      <c r="C22" s="17">
        <v>555189</v>
      </c>
      <c r="D22" s="17">
        <v>319</v>
      </c>
      <c r="E22" s="20"/>
    </row>
    <row r="23" spans="1:9" ht="18.75" customHeight="1">
      <c r="A23" s="44" t="s">
        <v>169</v>
      </c>
      <c r="B23" s="17">
        <v>55457</v>
      </c>
      <c r="C23" s="17">
        <v>548777</v>
      </c>
      <c r="D23" s="17">
        <v>294</v>
      </c>
      <c r="E23" s="20"/>
    </row>
    <row r="24" spans="1:9" ht="13.5" customHeight="1">
      <c r="I24" s="20"/>
    </row>
    <row r="25" spans="1:9" ht="18.75" customHeight="1">
      <c r="A25" s="20" t="s">
        <v>93</v>
      </c>
      <c r="B25" s="20"/>
      <c r="C25" s="20"/>
      <c r="D25" s="20"/>
      <c r="E25" s="20"/>
      <c r="F25" s="20"/>
      <c r="G25" s="20"/>
      <c r="H25" s="20"/>
      <c r="I25" s="20"/>
    </row>
    <row r="26" spans="1:9" s="84" customFormat="1" ht="36" customHeight="1">
      <c r="A26" s="31" t="s">
        <v>53</v>
      </c>
      <c r="B26" s="62" t="s">
        <v>179</v>
      </c>
      <c r="C26" s="62" t="s">
        <v>180</v>
      </c>
      <c r="D26" s="66" t="s">
        <v>170</v>
      </c>
      <c r="E26" s="66" t="s">
        <v>54</v>
      </c>
      <c r="F26" s="66" t="s">
        <v>171</v>
      </c>
      <c r="G26" s="66" t="s">
        <v>55</v>
      </c>
      <c r="H26" s="45"/>
      <c r="I26" s="45"/>
    </row>
    <row r="27" spans="1:9" ht="18.75" customHeight="1">
      <c r="A27" s="44" t="s">
        <v>133</v>
      </c>
      <c r="B27" s="17">
        <v>65072000</v>
      </c>
      <c r="C27" s="17">
        <v>325321</v>
      </c>
      <c r="D27" s="67">
        <v>0.5</v>
      </c>
      <c r="E27" s="17">
        <v>36643</v>
      </c>
      <c r="F27" s="67">
        <v>11.26</v>
      </c>
      <c r="G27" s="17">
        <v>33000</v>
      </c>
      <c r="H27" s="20"/>
      <c r="I27" s="20"/>
    </row>
    <row r="28" spans="1:9" ht="18.75" customHeight="1">
      <c r="A28" s="44" t="s">
        <v>135</v>
      </c>
      <c r="B28" s="17">
        <v>65358000</v>
      </c>
      <c r="C28" s="17">
        <v>317657</v>
      </c>
      <c r="D28" s="67">
        <v>0.49</v>
      </c>
      <c r="E28" s="17">
        <v>36633</v>
      </c>
      <c r="F28" s="67">
        <v>11.53</v>
      </c>
      <c r="G28" s="17">
        <v>33000</v>
      </c>
      <c r="H28" s="20"/>
      <c r="I28" s="20"/>
    </row>
    <row r="29" spans="1:9" ht="18.75" customHeight="1">
      <c r="A29" s="44" t="s">
        <v>144</v>
      </c>
      <c r="B29" s="17">
        <v>68270000</v>
      </c>
      <c r="C29" s="17">
        <v>320784</v>
      </c>
      <c r="D29" s="67">
        <v>0.47</v>
      </c>
      <c r="E29" s="17">
        <v>36584</v>
      </c>
      <c r="F29" s="67">
        <v>11.4</v>
      </c>
      <c r="G29" s="17">
        <v>33000</v>
      </c>
      <c r="H29" s="20"/>
      <c r="I29" s="20"/>
    </row>
    <row r="30" spans="1:9" ht="18.75" customHeight="1">
      <c r="A30" s="44" t="s">
        <v>146</v>
      </c>
      <c r="B30" s="17">
        <v>72366050</v>
      </c>
      <c r="C30" s="17">
        <v>338921</v>
      </c>
      <c r="D30" s="67">
        <v>0.46</v>
      </c>
      <c r="E30" s="17">
        <v>36696</v>
      </c>
      <c r="F30" s="67">
        <v>10.82</v>
      </c>
      <c r="G30" s="17">
        <v>33000</v>
      </c>
      <c r="H30" s="20"/>
      <c r="I30" s="20"/>
    </row>
    <row r="31" spans="1:9" ht="18.75" customHeight="1">
      <c r="A31" s="44" t="s">
        <v>169</v>
      </c>
      <c r="B31" s="17">
        <v>81614000</v>
      </c>
      <c r="C31" s="17">
        <v>340363</v>
      </c>
      <c r="D31" s="67">
        <v>0.42</v>
      </c>
      <c r="E31" s="17">
        <v>36694</v>
      </c>
      <c r="F31" s="67">
        <v>10.78</v>
      </c>
      <c r="G31" s="17">
        <v>33000</v>
      </c>
      <c r="H31" s="20"/>
      <c r="I31" s="20"/>
    </row>
    <row r="32" spans="1:9" ht="18.75" customHeight="1">
      <c r="A32" s="20" t="s">
        <v>56</v>
      </c>
      <c r="B32" s="20"/>
      <c r="C32" s="20"/>
      <c r="D32" s="20"/>
      <c r="E32" s="20"/>
      <c r="F32" s="20"/>
      <c r="G32" s="20"/>
      <c r="H32" s="20"/>
      <c r="I32" s="20"/>
    </row>
    <row r="33" spans="1:9" ht="13.5" customHeight="1">
      <c r="H33" s="20"/>
      <c r="I33" s="20"/>
    </row>
    <row r="34" spans="1:9" ht="21" customHeight="1">
      <c r="A34" s="20" t="s">
        <v>140</v>
      </c>
      <c r="B34" s="20"/>
      <c r="C34" s="20"/>
      <c r="D34" s="20"/>
      <c r="E34" s="20"/>
      <c r="F34" s="20"/>
      <c r="G34" s="20"/>
      <c r="H34" s="20"/>
      <c r="I34" s="20"/>
    </row>
    <row r="35" spans="1:9" s="75" customFormat="1" ht="21" customHeight="1">
      <c r="A35" s="35"/>
      <c r="B35" s="35" t="s">
        <v>136</v>
      </c>
      <c r="C35" s="35" t="s">
        <v>137</v>
      </c>
      <c r="D35" s="35" t="s">
        <v>138</v>
      </c>
      <c r="E35" s="35" t="s">
        <v>139</v>
      </c>
      <c r="F35" s="35" t="s">
        <v>141</v>
      </c>
      <c r="G35" s="35" t="s">
        <v>5</v>
      </c>
      <c r="H35" s="60"/>
      <c r="I35" s="60"/>
    </row>
    <row r="36" spans="1:9" s="75" customFormat="1" ht="21" customHeight="1">
      <c r="A36" s="44" t="s">
        <v>133</v>
      </c>
      <c r="B36" s="91">
        <v>780</v>
      </c>
      <c r="C36" s="92">
        <v>420</v>
      </c>
      <c r="D36" s="91">
        <v>4326</v>
      </c>
      <c r="E36" s="92">
        <v>142</v>
      </c>
      <c r="F36" s="93"/>
      <c r="G36" s="77">
        <f>SUM(B36:F36)</f>
        <v>5668</v>
      </c>
    </row>
    <row r="37" spans="1:9" s="75" customFormat="1" ht="21" customHeight="1">
      <c r="A37" s="44" t="s">
        <v>135</v>
      </c>
      <c r="B37" s="76">
        <v>754</v>
      </c>
      <c r="C37" s="77">
        <v>663</v>
      </c>
      <c r="D37" s="76">
        <v>5760</v>
      </c>
      <c r="E37" s="77">
        <v>221</v>
      </c>
      <c r="F37" s="77">
        <v>81</v>
      </c>
      <c r="G37" s="76">
        <f>SUM(B37:F37)</f>
        <v>7479</v>
      </c>
    </row>
    <row r="38" spans="1:9" s="75" customFormat="1" ht="21" customHeight="1">
      <c r="A38" s="44" t="s">
        <v>144</v>
      </c>
      <c r="B38" s="76">
        <v>1879</v>
      </c>
      <c r="C38" s="77">
        <v>874</v>
      </c>
      <c r="D38" s="76">
        <v>6782</v>
      </c>
      <c r="E38" s="77">
        <v>182</v>
      </c>
      <c r="F38" s="77">
        <v>5450</v>
      </c>
      <c r="G38" s="76">
        <f>SUM(B38:F38)</f>
        <v>15167</v>
      </c>
    </row>
    <row r="39" spans="1:9" s="75" customFormat="1" ht="21" customHeight="1">
      <c r="A39" s="44" t="s">
        <v>146</v>
      </c>
      <c r="B39" s="76">
        <v>2432</v>
      </c>
      <c r="C39" s="77">
        <v>1312</v>
      </c>
      <c r="D39" s="76">
        <v>7308</v>
      </c>
      <c r="E39" s="77">
        <v>153</v>
      </c>
      <c r="F39" s="77">
        <v>8255</v>
      </c>
      <c r="G39" s="76">
        <f>SUM(B39:F39)</f>
        <v>19460</v>
      </c>
    </row>
    <row r="40" spans="1:9" s="75" customFormat="1" ht="21" customHeight="1">
      <c r="A40" s="44" t="s">
        <v>169</v>
      </c>
      <c r="B40" s="76">
        <v>2571</v>
      </c>
      <c r="C40" s="77">
        <v>1776</v>
      </c>
      <c r="D40" s="76">
        <v>7217</v>
      </c>
      <c r="E40" s="77">
        <v>128</v>
      </c>
      <c r="F40" s="77">
        <v>8892</v>
      </c>
      <c r="G40" s="76">
        <f>SUM(B40:F40)</f>
        <v>20584</v>
      </c>
    </row>
    <row r="41" spans="1:9" ht="21" customHeight="1">
      <c r="A41" s="20" t="s">
        <v>145</v>
      </c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&amp;C&amp;"ＭＳ 明朝,標準"&amp;10- 15 -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23D26E-9C1A-4E1E-A418-67660BB1C4C2}"/>
</file>

<file path=customXml/itemProps2.xml><?xml version="1.0" encoding="utf-8"?>
<ds:datastoreItem xmlns:ds="http://schemas.openxmlformats.org/officeDocument/2006/customXml" ds:itemID="{695B3B26-EAAE-44A7-8262-0AC99677EA0D}"/>
</file>

<file path=customXml/itemProps3.xml><?xml version="1.0" encoding="utf-8"?>
<ds:datastoreItem xmlns:ds="http://schemas.openxmlformats.org/officeDocument/2006/customXml" ds:itemID="{7B9CD8F7-9BE9-4DD4-9B91-795DD8C69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p.12</vt:lpstr>
      <vt:lpstr>p.13</vt:lpstr>
      <vt:lpstr>p.14</vt:lpstr>
      <vt:lpstr>p.15</vt:lpstr>
      <vt:lpstr>p.12!Print_Area</vt:lpstr>
      <vt:lpstr>p.14!Print_Area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2017-08-05T08:30:23Z</cp:lastPrinted>
  <dcterms:created xsi:type="dcterms:W3CDTF">2004-03-31T11:15:38Z</dcterms:created>
  <dcterms:modified xsi:type="dcterms:W3CDTF">2021-08-27T07:20:36Z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