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2　図書館概要\オープンデータ用\"/>
    </mc:Choice>
  </mc:AlternateContent>
  <bookViews>
    <workbookView xWindow="4155" yWindow="-75" windowWidth="10050" windowHeight="8550"/>
  </bookViews>
  <sheets>
    <sheet name="p.13" sheetId="266" r:id="rId1"/>
    <sheet name="p.14" sheetId="2" r:id="rId2"/>
    <sheet name="p.15" sheetId="265" r:id="rId3"/>
    <sheet name="p.16" sheetId="5" r:id="rId4"/>
  </sheets>
  <definedNames>
    <definedName name="_xlnm.Print_Area" localSheetId="0">p.13!$A$1:$D$36</definedName>
  </definedNames>
  <calcPr calcId="152511"/>
</workbook>
</file>

<file path=xl/calcChain.xml><?xml version="1.0" encoding="utf-8"?>
<calcChain xmlns="http://schemas.openxmlformats.org/spreadsheetml/2006/main">
  <c r="I36" i="2" l="1"/>
  <c r="I34" i="2"/>
  <c r="K5" i="2"/>
  <c r="G39" i="5" l="1"/>
  <c r="D4" i="5"/>
  <c r="D7" i="5"/>
  <c r="D6" i="5"/>
  <c r="G38" i="5" l="1"/>
  <c r="G36" i="5" l="1"/>
  <c r="G37" i="5"/>
  <c r="G13" i="5" l="1"/>
  <c r="D5" i="5"/>
  <c r="D3" i="5"/>
  <c r="J54" i="265"/>
  <c r="E57" i="265"/>
  <c r="B15" i="2"/>
  <c r="I22" i="2" l="1"/>
  <c r="G15" i="2"/>
  <c r="G17" i="2" s="1"/>
  <c r="G16" i="2" l="1"/>
  <c r="K22" i="265"/>
  <c r="C18" i="265"/>
  <c r="B50" i="2"/>
  <c r="H33" i="2"/>
  <c r="C33" i="2"/>
  <c r="F24" i="2"/>
  <c r="K14" i="2"/>
  <c r="E15" i="2"/>
  <c r="E17" i="2" s="1"/>
  <c r="H43" i="2" l="1"/>
  <c r="C24" i="2" l="1"/>
  <c r="C35" i="2" s="1"/>
  <c r="C37" i="2" s="1"/>
  <c r="C21" i="265"/>
  <c r="C15" i="2"/>
  <c r="C17" i="2" s="1"/>
  <c r="I32" i="2"/>
  <c r="I31" i="2"/>
  <c r="I30" i="2"/>
  <c r="I29" i="2"/>
  <c r="I28" i="2"/>
  <c r="I27" i="2"/>
  <c r="I26" i="2"/>
  <c r="I25" i="2"/>
  <c r="F15" i="2"/>
  <c r="D15" i="2"/>
  <c r="I18" i="265"/>
  <c r="I21" i="265" s="1"/>
  <c r="H18" i="265"/>
  <c r="H21" i="265" s="1"/>
  <c r="F18" i="265"/>
  <c r="D18" i="265"/>
  <c r="D21" i="265" s="1"/>
  <c r="I50" i="265"/>
  <c r="C50" i="265"/>
  <c r="E18" i="265"/>
  <c r="E21" i="265" s="1"/>
  <c r="K17" i="265"/>
  <c r="K3" i="265"/>
  <c r="K4" i="265"/>
  <c r="K5" i="265"/>
  <c r="K6" i="265"/>
  <c r="K7" i="265"/>
  <c r="K8" i="265"/>
  <c r="K9" i="265"/>
  <c r="K10" i="265"/>
  <c r="K11" i="265"/>
  <c r="K12" i="265"/>
  <c r="K13" i="265"/>
  <c r="K14" i="265"/>
  <c r="K15" i="265"/>
  <c r="K16" i="265"/>
  <c r="H54" i="2"/>
  <c r="H44" i="2"/>
  <c r="H45" i="2"/>
  <c r="H46" i="2"/>
  <c r="H47" i="2"/>
  <c r="H48" i="2"/>
  <c r="H49" i="2"/>
  <c r="C50" i="2"/>
  <c r="D50" i="2"/>
  <c r="E50" i="2"/>
  <c r="F50" i="2"/>
  <c r="G50" i="2"/>
  <c r="B24" i="2"/>
  <c r="B33" i="2"/>
  <c r="D24" i="2"/>
  <c r="D33" i="2"/>
  <c r="E24" i="2"/>
  <c r="E33" i="2"/>
  <c r="F33" i="2"/>
  <c r="F35" i="2" s="1"/>
  <c r="F37" i="2" s="1"/>
  <c r="G24" i="2"/>
  <c r="G33" i="2"/>
  <c r="H24" i="2"/>
  <c r="H35" i="2" s="1"/>
  <c r="H37" i="2" s="1"/>
  <c r="I23" i="2"/>
  <c r="J18" i="265"/>
  <c r="J47" i="265" l="1"/>
  <c r="J48" i="265"/>
  <c r="J45" i="265"/>
  <c r="J49" i="265"/>
  <c r="J46" i="265"/>
  <c r="D27" i="265"/>
  <c r="D45" i="265"/>
  <c r="G35" i="2"/>
  <c r="G37" i="2" s="1"/>
  <c r="E35" i="2"/>
  <c r="E37" i="2" s="1"/>
  <c r="B35" i="2"/>
  <c r="D35" i="2"/>
  <c r="D37" i="2" s="1"/>
  <c r="D17" i="2"/>
  <c r="D16" i="2"/>
  <c r="J27" i="265"/>
  <c r="J32" i="265"/>
  <c r="J33" i="265"/>
  <c r="J31" i="265"/>
  <c r="B17" i="2"/>
  <c r="H50" i="2"/>
  <c r="C51" i="2" s="1"/>
  <c r="I33" i="2"/>
  <c r="I24" i="2"/>
  <c r="K18" i="265"/>
  <c r="L16" i="265" s="1"/>
  <c r="C16" i="2"/>
  <c r="F16" i="2"/>
  <c r="F17" i="2"/>
  <c r="E16" i="2"/>
  <c r="K15" i="2"/>
  <c r="K18" i="2" s="1"/>
  <c r="D46" i="265"/>
  <c r="D41" i="265"/>
  <c r="D37" i="265"/>
  <c r="D33" i="265"/>
  <c r="D29" i="265"/>
  <c r="J43" i="265"/>
  <c r="J34" i="265"/>
  <c r="J42" i="265"/>
  <c r="J39" i="265"/>
  <c r="J29" i="265"/>
  <c r="J37" i="265"/>
  <c r="J26" i="265"/>
  <c r="J44" i="265"/>
  <c r="J38" i="265"/>
  <c r="J41" i="265"/>
  <c r="J35" i="265"/>
  <c r="J30" i="265"/>
  <c r="J40" i="265"/>
  <c r="J36" i="265"/>
  <c r="J28" i="265"/>
  <c r="D47" i="265"/>
  <c r="D42" i="265"/>
  <c r="D38" i="265"/>
  <c r="D34" i="265"/>
  <c r="D30" i="265"/>
  <c r="D26" i="265"/>
  <c r="F21" i="265"/>
  <c r="D49" i="265"/>
  <c r="D44" i="265"/>
  <c r="D40" i="265"/>
  <c r="D36" i="265"/>
  <c r="D32" i="265"/>
  <c r="D28" i="265"/>
  <c r="D48" i="265"/>
  <c r="D43" i="265"/>
  <c r="D39" i="265"/>
  <c r="D35" i="265"/>
  <c r="D31" i="265"/>
  <c r="I35" i="2" l="1"/>
  <c r="K33" i="2" s="1"/>
  <c r="B37" i="2"/>
  <c r="L13" i="2"/>
  <c r="L7" i="2"/>
  <c r="E51" i="2"/>
  <c r="F51" i="2"/>
  <c r="D51" i="2"/>
  <c r="G51" i="2"/>
  <c r="B51" i="2"/>
  <c r="L4" i="2"/>
  <c r="L3" i="2"/>
  <c r="L11" i="2"/>
  <c r="L6" i="2"/>
  <c r="L7" i="265"/>
  <c r="L5" i="265"/>
  <c r="L6" i="265"/>
  <c r="L8" i="265"/>
  <c r="L3" i="265"/>
  <c r="L17" i="265"/>
  <c r="D19" i="265"/>
  <c r="L12" i="265"/>
  <c r="L10" i="265"/>
  <c r="L14" i="265"/>
  <c r="L4" i="265"/>
  <c r="L15" i="265"/>
  <c r="L13" i="265"/>
  <c r="I19" i="265"/>
  <c r="C19" i="265"/>
  <c r="H19" i="265"/>
  <c r="E19" i="265"/>
  <c r="L11" i="265"/>
  <c r="L9" i="265"/>
  <c r="F19" i="265"/>
  <c r="L5" i="2"/>
  <c r="L12" i="2"/>
  <c r="L10" i="2"/>
  <c r="L9" i="2"/>
  <c r="L8" i="2"/>
  <c r="L14" i="2"/>
  <c r="J50" i="265"/>
  <c r="D50" i="265"/>
  <c r="K34" i="2" l="1"/>
  <c r="K22" i="2"/>
  <c r="K26" i="2"/>
  <c r="K30" i="2"/>
  <c r="K23" i="2"/>
  <c r="K27" i="2"/>
  <c r="K31" i="2"/>
  <c r="K28" i="2"/>
  <c r="K32" i="2"/>
  <c r="K25" i="2"/>
  <c r="K29" i="2"/>
  <c r="I37" i="2"/>
  <c r="H51" i="2"/>
  <c r="L18" i="265"/>
  <c r="K19" i="265"/>
  <c r="K24" i="2" l="1"/>
  <c r="G38" i="2"/>
  <c r="C38" i="2"/>
  <c r="F38" i="2"/>
  <c r="D38" i="2"/>
  <c r="E38" i="2"/>
  <c r="B38" i="2"/>
  <c r="I38" i="2" l="1"/>
</calcChain>
</file>

<file path=xl/sharedStrings.xml><?xml version="1.0" encoding="utf-8"?>
<sst xmlns="http://schemas.openxmlformats.org/spreadsheetml/2006/main" count="369" uniqueCount="266">
  <si>
    <t>日平均</t>
  </si>
  <si>
    <t>月平均</t>
  </si>
  <si>
    <t>開館日数</t>
  </si>
  <si>
    <t>予約・リクエスト件数</t>
    <rPh sb="8" eb="10">
      <t>ケンスウ</t>
    </rPh>
    <phoneticPr fontId="3"/>
  </si>
  <si>
    <t>入館者数</t>
    <rPh sb="0" eb="3">
      <t>ニュウカンシャ</t>
    </rPh>
    <rPh sb="3" eb="4">
      <t>スウ</t>
    </rPh>
    <phoneticPr fontId="3"/>
  </si>
  <si>
    <t>合計</t>
    <rPh sb="0" eb="2">
      <t>ゴウケイ</t>
    </rPh>
    <phoneticPr fontId="3"/>
  </si>
  <si>
    <t>０～６</t>
  </si>
  <si>
    <t>７～１２</t>
  </si>
  <si>
    <t>１３～１５</t>
  </si>
  <si>
    <t>１６～１８</t>
  </si>
  <si>
    <t>１９～２２</t>
  </si>
  <si>
    <t>３０～３９</t>
  </si>
  <si>
    <t>４０～４９</t>
  </si>
  <si>
    <t>５０～５９</t>
  </si>
  <si>
    <t>６０～</t>
  </si>
  <si>
    <t>個人計</t>
    <rPh sb="0" eb="2">
      <t>コジン</t>
    </rPh>
    <rPh sb="2" eb="3">
      <t>ケイ</t>
    </rPh>
    <phoneticPr fontId="3"/>
  </si>
  <si>
    <t>児童小計</t>
    <rPh sb="0" eb="2">
      <t>ジドウ</t>
    </rPh>
    <rPh sb="2" eb="3">
      <t>ショウ</t>
    </rPh>
    <rPh sb="3" eb="4">
      <t>ケイ</t>
    </rPh>
    <phoneticPr fontId="3"/>
  </si>
  <si>
    <t>一般小計</t>
    <rPh sb="0" eb="2">
      <t>イッパン</t>
    </rPh>
    <rPh sb="2" eb="4">
      <t>ショウケイ</t>
    </rPh>
    <phoneticPr fontId="3"/>
  </si>
  <si>
    <t>団体計</t>
    <rPh sb="2" eb="3">
      <t>ケイ</t>
    </rPh>
    <phoneticPr fontId="3"/>
  </si>
  <si>
    <t>総計</t>
    <rPh sb="0" eb="2">
      <t>ソウケイ</t>
    </rPh>
    <phoneticPr fontId="3"/>
  </si>
  <si>
    <t>資料区分</t>
    <rPh sb="0" eb="2">
      <t>シリョウ</t>
    </rPh>
    <rPh sb="2" eb="4">
      <t>クブン</t>
    </rPh>
    <phoneticPr fontId="3"/>
  </si>
  <si>
    <t>一般図書</t>
    <rPh sb="0" eb="4">
      <t>イッパントショ</t>
    </rPh>
    <phoneticPr fontId="3"/>
  </si>
  <si>
    <t>児童図書</t>
    <rPh sb="0" eb="2">
      <t>ジドウ</t>
    </rPh>
    <rPh sb="2" eb="4">
      <t>トショ</t>
    </rPh>
    <phoneticPr fontId="3"/>
  </si>
  <si>
    <t>雑誌</t>
    <rPh sb="0" eb="2">
      <t>ザッシ</t>
    </rPh>
    <phoneticPr fontId="3"/>
  </si>
  <si>
    <t>全資料合計</t>
    <rPh sb="0" eb="1">
      <t>ゼン</t>
    </rPh>
    <rPh sb="1" eb="3">
      <t>シリョウ</t>
    </rPh>
    <rPh sb="3" eb="5">
      <t>ゴウケイ</t>
    </rPh>
    <phoneticPr fontId="3"/>
  </si>
  <si>
    <t>受入冊数合計</t>
    <rPh sb="0" eb="2">
      <t>ウケイレ</t>
    </rPh>
    <rPh sb="2" eb="4">
      <t>サツスウ</t>
    </rPh>
    <rPh sb="4" eb="6">
      <t>ゴウケイ</t>
    </rPh>
    <phoneticPr fontId="3"/>
  </si>
  <si>
    <t>谷田部</t>
    <rPh sb="0" eb="3">
      <t>ヤタベ</t>
    </rPh>
    <phoneticPr fontId="3"/>
  </si>
  <si>
    <t>小野川</t>
    <rPh sb="0" eb="3">
      <t>オノガワ</t>
    </rPh>
    <phoneticPr fontId="3"/>
  </si>
  <si>
    <t>自動車</t>
    <rPh sb="0" eb="3">
      <t>ジドウシャ</t>
    </rPh>
    <phoneticPr fontId="3"/>
  </si>
  <si>
    <t>計</t>
    <rPh sb="0" eb="1">
      <t>ケイ</t>
    </rPh>
    <phoneticPr fontId="3"/>
  </si>
  <si>
    <t>文庫</t>
    <rPh sb="0" eb="2">
      <t>ブンコ</t>
    </rPh>
    <phoneticPr fontId="3"/>
  </si>
  <si>
    <t>参考図書</t>
    <rPh sb="0" eb="4">
      <t>サンコウトショ</t>
    </rPh>
    <phoneticPr fontId="3"/>
  </si>
  <si>
    <t>絵本</t>
    <rPh sb="0" eb="2">
      <t>エホン</t>
    </rPh>
    <phoneticPr fontId="3"/>
  </si>
  <si>
    <t>紙芝居</t>
    <rPh sb="0" eb="3">
      <t>カミシバイ</t>
    </rPh>
    <phoneticPr fontId="3"/>
  </si>
  <si>
    <t>分類不明</t>
    <rPh sb="0" eb="2">
      <t>ブンルイ</t>
    </rPh>
    <rPh sb="2" eb="4">
      <t>フメイ</t>
    </rPh>
    <phoneticPr fontId="3"/>
  </si>
  <si>
    <t>一日平均</t>
    <rPh sb="0" eb="2">
      <t>イチニチ</t>
    </rPh>
    <rPh sb="2" eb="4">
      <t>ヘイキン</t>
    </rPh>
    <phoneticPr fontId="3"/>
  </si>
  <si>
    <t>総記</t>
    <rPh sb="0" eb="2">
      <t>ソウキ</t>
    </rPh>
    <phoneticPr fontId="3"/>
  </si>
  <si>
    <t>哲学</t>
    <rPh sb="0" eb="2">
      <t>テツガク</t>
    </rPh>
    <phoneticPr fontId="3"/>
  </si>
  <si>
    <t>歴史</t>
    <rPh sb="0" eb="2">
      <t>レキシ</t>
    </rPh>
    <phoneticPr fontId="3"/>
  </si>
  <si>
    <t>社会</t>
    <rPh sb="0" eb="2">
      <t>シャカイ</t>
    </rPh>
    <phoneticPr fontId="3"/>
  </si>
  <si>
    <t>自然</t>
    <rPh sb="0" eb="2">
      <t>シゼン</t>
    </rPh>
    <phoneticPr fontId="3"/>
  </si>
  <si>
    <t>産業</t>
    <rPh sb="0" eb="2">
      <t>サンギョウ</t>
    </rPh>
    <phoneticPr fontId="3"/>
  </si>
  <si>
    <t>技術</t>
    <rPh sb="0" eb="2">
      <t>ギジュツ</t>
    </rPh>
    <phoneticPr fontId="3"/>
  </si>
  <si>
    <t>芸術</t>
    <rPh sb="0" eb="2">
      <t>ゲイジュツ</t>
    </rPh>
    <phoneticPr fontId="3"/>
  </si>
  <si>
    <t>文学</t>
    <rPh sb="0" eb="2">
      <t>ブンガク</t>
    </rPh>
    <phoneticPr fontId="3"/>
  </si>
  <si>
    <t>小説</t>
    <rPh sb="0" eb="2">
      <t>ショウセツ</t>
    </rPh>
    <phoneticPr fontId="3"/>
  </si>
  <si>
    <t>大活字本</t>
    <rPh sb="0" eb="1">
      <t>ダイカツ</t>
    </rPh>
    <rPh sb="1" eb="3">
      <t>カツジ</t>
    </rPh>
    <rPh sb="3" eb="4">
      <t>ホン</t>
    </rPh>
    <phoneticPr fontId="3"/>
  </si>
  <si>
    <t>録音資料</t>
    <rPh sb="0" eb="2">
      <t>ロクオン</t>
    </rPh>
    <rPh sb="2" eb="4">
      <t>シリョウ</t>
    </rPh>
    <phoneticPr fontId="3"/>
  </si>
  <si>
    <t>映像資料</t>
    <rPh sb="0" eb="2">
      <t>エイゾウ</t>
    </rPh>
    <rPh sb="2" eb="4">
      <t>シリョウ</t>
    </rPh>
    <phoneticPr fontId="3"/>
  </si>
  <si>
    <t>その他</t>
    <rPh sb="2" eb="3">
      <t>タ</t>
    </rPh>
    <phoneticPr fontId="3"/>
  </si>
  <si>
    <t>市政資料</t>
    <rPh sb="0" eb="2">
      <t>シセイ</t>
    </rPh>
    <rPh sb="2" eb="4">
      <t>シリョウ</t>
    </rPh>
    <phoneticPr fontId="3"/>
  </si>
  <si>
    <t>借受冊数</t>
    <rPh sb="0" eb="2">
      <t>カリウケ</t>
    </rPh>
    <rPh sb="2" eb="4">
      <t>サツスウ</t>
    </rPh>
    <phoneticPr fontId="3"/>
  </si>
  <si>
    <t>貸出冊数</t>
    <rPh sb="0" eb="2">
      <t>カシダシ</t>
    </rPh>
    <rPh sb="2" eb="4">
      <t>サツスウ</t>
    </rPh>
    <phoneticPr fontId="3"/>
  </si>
  <si>
    <t>年    度</t>
    <rPh sb="0" eb="1">
      <t>トシ</t>
    </rPh>
    <rPh sb="5" eb="6">
      <t>タビ</t>
    </rPh>
    <phoneticPr fontId="3"/>
  </si>
  <si>
    <t>資料費（Ｃ）</t>
    <rPh sb="0" eb="2">
      <t>シリョウ</t>
    </rPh>
    <rPh sb="2" eb="3">
      <t>ヒ</t>
    </rPh>
    <phoneticPr fontId="3"/>
  </si>
  <si>
    <t>図書費</t>
    <rPh sb="0" eb="2">
      <t>トショ</t>
    </rPh>
    <rPh sb="2" eb="3">
      <t>ヒ</t>
    </rPh>
    <phoneticPr fontId="3"/>
  </si>
  <si>
    <t>自動車</t>
    <phoneticPr fontId="3"/>
  </si>
  <si>
    <t>谷田部</t>
    <phoneticPr fontId="3"/>
  </si>
  <si>
    <t>小野川</t>
    <phoneticPr fontId="3"/>
  </si>
  <si>
    <t>２３～２９</t>
    <phoneticPr fontId="3"/>
  </si>
  <si>
    <t>自動車</t>
    <phoneticPr fontId="3"/>
  </si>
  <si>
    <t>谷田部</t>
    <phoneticPr fontId="3"/>
  </si>
  <si>
    <t>小野川</t>
    <phoneticPr fontId="3"/>
  </si>
  <si>
    <t>貸出人数       （団体含む）</t>
    <rPh sb="0" eb="2">
      <t>カシダシ</t>
    </rPh>
    <rPh sb="12" eb="14">
      <t>ダンタイ</t>
    </rPh>
    <rPh sb="14" eb="15">
      <t>フク</t>
    </rPh>
    <phoneticPr fontId="3"/>
  </si>
  <si>
    <t>貸出冊数            （団体含む）</t>
    <rPh sb="0" eb="2">
      <t>カシダシ</t>
    </rPh>
    <rPh sb="17" eb="19">
      <t>ダンタイ</t>
    </rPh>
    <rPh sb="19" eb="20">
      <t>フク</t>
    </rPh>
    <phoneticPr fontId="3"/>
  </si>
  <si>
    <t>比率（％）</t>
    <rPh sb="0" eb="2">
      <t>ヒリツ</t>
    </rPh>
    <phoneticPr fontId="3"/>
  </si>
  <si>
    <t>朗読テープ   郵送本数</t>
    <rPh sb="0" eb="2">
      <t>ロウドク</t>
    </rPh>
    <rPh sb="8" eb="10">
      <t>ユウソウ</t>
    </rPh>
    <rPh sb="10" eb="11">
      <t>ボン</t>
    </rPh>
    <rPh sb="11" eb="12">
      <t>カズ</t>
    </rPh>
    <phoneticPr fontId="3"/>
  </si>
  <si>
    <t>年  齢</t>
    <rPh sb="0" eb="4">
      <t>ネンレイ</t>
    </rPh>
    <phoneticPr fontId="3"/>
  </si>
  <si>
    <t>合  計</t>
    <rPh sb="0" eb="4">
      <t>ゴウケイ</t>
    </rPh>
    <phoneticPr fontId="3"/>
  </si>
  <si>
    <t>登録人数</t>
  </si>
  <si>
    <t>比率（％）</t>
  </si>
  <si>
    <t>郵  送</t>
    <rPh sb="0" eb="1">
      <t>ユウ</t>
    </rPh>
    <rPh sb="3" eb="4">
      <t>ソウ</t>
    </rPh>
    <phoneticPr fontId="3"/>
  </si>
  <si>
    <t>地域資料</t>
    <rPh sb="0" eb="2">
      <t>チイキ</t>
    </rPh>
    <rPh sb="2" eb="4">
      <t>シリョウ</t>
    </rPh>
    <phoneticPr fontId="3"/>
  </si>
  <si>
    <t>教科書</t>
    <rPh sb="0" eb="3">
      <t>キョウカショ</t>
    </rPh>
    <phoneticPr fontId="3"/>
  </si>
  <si>
    <t>郵 送</t>
    <rPh sb="0" eb="3">
      <t>ユウソウ</t>
    </rPh>
    <phoneticPr fontId="3"/>
  </si>
  <si>
    <t>貸出</t>
    <rPh sb="0" eb="2">
      <t>カシダシ</t>
    </rPh>
    <phoneticPr fontId="3"/>
  </si>
  <si>
    <t>言語</t>
    <rPh sb="0" eb="2">
      <t>ゲンゴ</t>
    </rPh>
    <phoneticPr fontId="3"/>
  </si>
  <si>
    <t>進路情報</t>
    <rPh sb="0" eb="2">
      <t>シンロ</t>
    </rPh>
    <rPh sb="2" eb="4">
      <t>ジョウホウ</t>
    </rPh>
    <phoneticPr fontId="3"/>
  </si>
  <si>
    <t xml:space="preserve">中  央  </t>
    <phoneticPr fontId="3"/>
  </si>
  <si>
    <t>筑  波</t>
    <phoneticPr fontId="3"/>
  </si>
  <si>
    <t>茎  崎</t>
    <phoneticPr fontId="3"/>
  </si>
  <si>
    <t xml:space="preserve">中  央  </t>
    <phoneticPr fontId="3"/>
  </si>
  <si>
    <t>筑  波</t>
    <phoneticPr fontId="3"/>
  </si>
  <si>
    <t>茎  崎</t>
    <phoneticPr fontId="3"/>
  </si>
  <si>
    <t>筑  波</t>
    <rPh sb="0" eb="4">
      <t>ツクバ</t>
    </rPh>
    <phoneticPr fontId="3"/>
  </si>
  <si>
    <t>茎  崎</t>
    <rPh sb="0" eb="4">
      <t>クキザキ</t>
    </rPh>
    <phoneticPr fontId="3"/>
  </si>
  <si>
    <t>ヤング</t>
    <phoneticPr fontId="3"/>
  </si>
  <si>
    <t>冊  数</t>
    <rPh sb="0" eb="4">
      <t>サツスウ</t>
    </rPh>
    <phoneticPr fontId="3"/>
  </si>
  <si>
    <t>Ｎ</t>
    <phoneticPr fontId="3"/>
  </si>
  <si>
    <t>Ｎ</t>
    <phoneticPr fontId="3"/>
  </si>
  <si>
    <t>Ｗ</t>
    <phoneticPr fontId="3"/>
  </si>
  <si>
    <t>Ｗ</t>
    <phoneticPr fontId="3"/>
  </si>
  <si>
    <t>Ｔ</t>
    <phoneticPr fontId="3"/>
  </si>
  <si>
    <t>市政資料</t>
    <phoneticPr fontId="3"/>
  </si>
  <si>
    <t>TB</t>
    <phoneticPr fontId="3"/>
  </si>
  <si>
    <t>TB</t>
    <phoneticPr fontId="3"/>
  </si>
  <si>
    <t>Ｅ</t>
    <phoneticPr fontId="3"/>
  </si>
  <si>
    <t>Ｅ</t>
    <phoneticPr fontId="3"/>
  </si>
  <si>
    <t>Ｃ</t>
    <phoneticPr fontId="3"/>
  </si>
  <si>
    <t>Ｃ</t>
    <phoneticPr fontId="3"/>
  </si>
  <si>
    <t>Ｍ</t>
    <phoneticPr fontId="3"/>
  </si>
  <si>
    <t>コミック</t>
    <phoneticPr fontId="3"/>
  </si>
  <si>
    <t>Ｓ</t>
    <phoneticPr fontId="3"/>
  </si>
  <si>
    <t>Ｓ</t>
    <phoneticPr fontId="3"/>
  </si>
  <si>
    <t>Ｚ</t>
    <phoneticPr fontId="3"/>
  </si>
  <si>
    <t>雑誌</t>
    <phoneticPr fontId="3"/>
  </si>
  <si>
    <t>Ａ</t>
    <phoneticPr fontId="3"/>
  </si>
  <si>
    <t>Ａ</t>
    <phoneticPr fontId="3"/>
  </si>
  <si>
    <t>Ｖ</t>
    <phoneticPr fontId="3"/>
  </si>
  <si>
    <t>Ｖ</t>
    <phoneticPr fontId="3"/>
  </si>
  <si>
    <t>Ｘ</t>
    <phoneticPr fontId="3"/>
  </si>
  <si>
    <t>Ｘ</t>
    <phoneticPr fontId="3"/>
  </si>
  <si>
    <t>中  央</t>
    <rPh sb="0" eb="4">
      <t>チュウオウ</t>
    </rPh>
    <phoneticPr fontId="3"/>
  </si>
  <si>
    <t>Ｂ／Ａ         ×１００</t>
    <phoneticPr fontId="3"/>
  </si>
  <si>
    <t>Ｃ／Ｂ             ×１００</t>
    <phoneticPr fontId="3"/>
  </si>
  <si>
    <t>複     写                受付件数</t>
    <rPh sb="0" eb="1">
      <t>フク</t>
    </rPh>
    <rPh sb="6" eb="7">
      <t>シャ</t>
    </rPh>
    <rPh sb="23" eb="25">
      <t>ウケツケ</t>
    </rPh>
    <rPh sb="25" eb="27">
      <t>ケンスウ</t>
    </rPh>
    <phoneticPr fontId="3"/>
  </si>
  <si>
    <t>調査相談     件    数</t>
    <rPh sb="0" eb="2">
      <t>チョウサ</t>
    </rPh>
    <rPh sb="2" eb="4">
      <t>ソウダン</t>
    </rPh>
    <rPh sb="9" eb="10">
      <t>ケン</t>
    </rPh>
    <rPh sb="14" eb="15">
      <t>カズ</t>
    </rPh>
    <phoneticPr fontId="3"/>
  </si>
  <si>
    <t>⑤ 資料区分別貸出冊数（館別）</t>
    <rPh sb="2" eb="4">
      <t>シリョウ</t>
    </rPh>
    <rPh sb="4" eb="6">
      <t>クブン</t>
    </rPh>
    <rPh sb="6" eb="7">
      <t>ベツ</t>
    </rPh>
    <rPh sb="7" eb="9">
      <t>カシダシ</t>
    </rPh>
    <rPh sb="9" eb="11">
      <t>サツスウ</t>
    </rPh>
    <rPh sb="12" eb="13">
      <t>カン</t>
    </rPh>
    <rPh sb="13" eb="14">
      <t>ベツ</t>
    </rPh>
    <phoneticPr fontId="3"/>
  </si>
  <si>
    <t>⑦ 蔵書冊数（全館）</t>
    <rPh sb="2" eb="4">
      <t>ゾウショ</t>
    </rPh>
    <rPh sb="4" eb="6">
      <t>サツスウ</t>
    </rPh>
    <rPh sb="7" eb="9">
      <t>ゼンカン</t>
    </rPh>
    <phoneticPr fontId="3"/>
  </si>
  <si>
    <t>⑧ 予約リクエスト受付件数</t>
    <rPh sb="2" eb="4">
      <t>ヨヤク</t>
    </rPh>
    <rPh sb="9" eb="11">
      <t>ウケツケ</t>
    </rPh>
    <rPh sb="11" eb="13">
      <t>ケンスウ</t>
    </rPh>
    <phoneticPr fontId="3"/>
  </si>
  <si>
    <t>⑩（続き）</t>
    <rPh sb="2" eb="3">
      <t>ツヅ</t>
    </rPh>
    <phoneticPr fontId="3"/>
  </si>
  <si>
    <t>⑪ 経費（中央館のみ）</t>
    <rPh sb="2" eb="4">
      <t>ケイヒ</t>
    </rPh>
    <rPh sb="5" eb="7">
      <t>チュウオウ</t>
    </rPh>
    <rPh sb="7" eb="8">
      <t>カン</t>
    </rPh>
    <phoneticPr fontId="3"/>
  </si>
  <si>
    <t>０～６</t>
    <phoneticPr fontId="3"/>
  </si>
  <si>
    <t>年　　齢</t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</si>
  <si>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</si>
  <si>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</si>
  <si>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</si>
  <si>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 xml:space="preserve">  ４月</t>
    <rPh sb="3" eb="4">
      <t>ガツ</t>
    </rPh>
    <phoneticPr fontId="3"/>
  </si>
  <si>
    <t xml:space="preserve">  ５月</t>
    <rPh sb="3" eb="4">
      <t>ガツ</t>
    </rPh>
    <phoneticPr fontId="3"/>
  </si>
  <si>
    <t xml:space="preserve">  ６月</t>
    <rPh sb="3" eb="4">
      <t>ガツ</t>
    </rPh>
    <phoneticPr fontId="3"/>
  </si>
  <si>
    <t xml:space="preserve">  ７月</t>
    <rPh sb="3" eb="4">
      <t>ガツ</t>
    </rPh>
    <phoneticPr fontId="3"/>
  </si>
  <si>
    <t xml:space="preserve">  ８月</t>
    <rPh sb="3" eb="4">
      <t>ガツ</t>
    </rPh>
    <phoneticPr fontId="3"/>
  </si>
  <si>
    <t xml:space="preserve">  ９月</t>
    <rPh sb="3" eb="4">
      <t>ガツ</t>
    </rPh>
    <phoneticPr fontId="3"/>
  </si>
  <si>
    <t xml:space="preserve">  １月</t>
    <rPh sb="3" eb="4">
      <t>ガツ</t>
    </rPh>
    <phoneticPr fontId="3"/>
  </si>
  <si>
    <t xml:space="preserve">  ２月</t>
    <rPh sb="3" eb="4">
      <t>ガツ</t>
    </rPh>
    <phoneticPr fontId="3"/>
  </si>
  <si>
    <t xml:space="preserve">  ３月</t>
    <rPh sb="3" eb="4">
      <t>ガツ</t>
    </rPh>
    <phoneticPr fontId="3"/>
  </si>
  <si>
    <t>合 計</t>
    <phoneticPr fontId="3"/>
  </si>
  <si>
    <t>⑨ 相互貸借</t>
    <rPh sb="2" eb="4">
      <t>ソウゴ</t>
    </rPh>
    <rPh sb="4" eb="6">
      <t>タイシャク</t>
    </rPh>
    <phoneticPr fontId="3"/>
  </si>
  <si>
    <t>市の一般   会計予算（Ａ）</t>
    <rPh sb="0" eb="1">
      <t>シ</t>
    </rPh>
    <rPh sb="2" eb="4">
      <t>イッパン</t>
    </rPh>
    <rPh sb="7" eb="9">
      <t>カイケイ</t>
    </rPh>
    <rPh sb="9" eb="11">
      <t>ヨサン</t>
    </rPh>
    <phoneticPr fontId="3"/>
  </si>
  <si>
    <t>図書館の   総予算（Ｂ）</t>
    <rPh sb="0" eb="3">
      <t>トショカン</t>
    </rPh>
    <rPh sb="7" eb="10">
      <t>ソウヨサン</t>
    </rPh>
    <phoneticPr fontId="3"/>
  </si>
  <si>
    <t>総  計</t>
    <rPh sb="0" eb="1">
      <t>フサ</t>
    </rPh>
    <rPh sb="3" eb="4">
      <t>ケイ</t>
    </rPh>
    <phoneticPr fontId="3"/>
  </si>
  <si>
    <t>開館日数</t>
    <rPh sb="0" eb="2">
      <t>カイカン</t>
    </rPh>
    <rPh sb="2" eb="4">
      <t>ニッスウ</t>
    </rPh>
    <phoneticPr fontId="3"/>
  </si>
  <si>
    <t>比率(％)</t>
    <rPh sb="0" eb="2">
      <t>ヒリツ</t>
    </rPh>
    <phoneticPr fontId="3"/>
  </si>
  <si>
    <t>視聴覚資料</t>
    <rPh sb="0" eb="3">
      <t>シチョウカク</t>
    </rPh>
    <rPh sb="3" eb="5">
      <t>シリョウ</t>
    </rPh>
    <phoneticPr fontId="3"/>
  </si>
  <si>
    <t>視聴覚機器           利用人数</t>
    <rPh sb="0" eb="3">
      <t>シチョウカク</t>
    </rPh>
    <rPh sb="3" eb="5">
      <t>キキ</t>
    </rPh>
    <rPh sb="16" eb="18">
      <t>リヨウ</t>
    </rPh>
    <rPh sb="18" eb="20">
      <t>ニンズウ</t>
    </rPh>
    <phoneticPr fontId="3"/>
  </si>
  <si>
    <t>視聴覚  機器利用　　人数</t>
    <rPh sb="0" eb="3">
      <t>シチョウカク</t>
    </rPh>
    <rPh sb="5" eb="7">
      <t>キキ</t>
    </rPh>
    <rPh sb="7" eb="9">
      <t>リヨウ</t>
    </rPh>
    <rPh sb="11" eb="13">
      <t>ニンズウ</t>
    </rPh>
    <phoneticPr fontId="3"/>
  </si>
  <si>
    <t>① 月別統計（中央のみ）</t>
    <rPh sb="2" eb="4">
      <t>ツキベツ</t>
    </rPh>
    <rPh sb="4" eb="6">
      <t>トウケイ</t>
    </rPh>
    <rPh sb="7" eb="9">
      <t>チュウオウ</t>
    </rPh>
    <phoneticPr fontId="3"/>
  </si>
  <si>
    <t>③ 貸出人数</t>
    <rPh sb="2" eb="4">
      <t>カシダシ</t>
    </rPh>
    <rPh sb="4" eb="6">
      <t>ニンズウ</t>
    </rPh>
    <phoneticPr fontId="3"/>
  </si>
  <si>
    <t>④ 蔵書冊数と受入冊数</t>
    <rPh sb="2" eb="4">
      <t>ゾウショ</t>
    </rPh>
    <rPh sb="4" eb="6">
      <t>サツスウ</t>
    </rPh>
    <rPh sb="7" eb="8">
      <t>ウ</t>
    </rPh>
    <rPh sb="8" eb="9">
      <t>イ</t>
    </rPh>
    <rPh sb="9" eb="11">
      <t>サツスウ</t>
    </rPh>
    <phoneticPr fontId="3"/>
  </si>
  <si>
    <t>⑩ その他利用</t>
    <rPh sb="4" eb="5">
      <t>タ</t>
    </rPh>
    <rPh sb="5" eb="7">
      <t>リヨウ</t>
    </rPh>
    <phoneticPr fontId="3"/>
  </si>
  <si>
    <t>うち団体貸出</t>
    <rPh sb="2" eb="4">
      <t>ダンタイ</t>
    </rPh>
    <rPh sb="4" eb="6">
      <t>カシダシ</t>
    </rPh>
    <phoneticPr fontId="3"/>
  </si>
  <si>
    <t>合    計</t>
    <rPh sb="0" eb="1">
      <t>ゴウ</t>
    </rPh>
    <rPh sb="5" eb="6">
      <t>ケイ</t>
    </rPh>
    <phoneticPr fontId="3"/>
  </si>
  <si>
    <t xml:space="preserve"> 分  類</t>
    <rPh sb="1" eb="2">
      <t>ブン</t>
    </rPh>
    <rPh sb="4" eb="5">
      <t>タグイ</t>
    </rPh>
    <phoneticPr fontId="3"/>
  </si>
  <si>
    <t>合   計</t>
    <rPh sb="0" eb="1">
      <t>ゴウ</t>
    </rPh>
    <rPh sb="4" eb="5">
      <t>ケイ</t>
    </rPh>
    <phoneticPr fontId="3"/>
  </si>
  <si>
    <t>比 率（％）</t>
    <rPh sb="0" eb="1">
      <t>ヒ</t>
    </rPh>
    <rPh sb="2" eb="3">
      <t>リツ</t>
    </rPh>
    <phoneticPr fontId="3"/>
  </si>
  <si>
    <t>ヤ ン グ</t>
    <phoneticPr fontId="3"/>
  </si>
  <si>
    <t>雑   誌</t>
    <rPh sb="0" eb="1">
      <t>ザツ</t>
    </rPh>
    <rPh sb="4" eb="5">
      <t>シ</t>
    </rPh>
    <phoneticPr fontId="3"/>
  </si>
  <si>
    <t>外国語一般</t>
    <rPh sb="0" eb="3">
      <t>ガイコクゴ</t>
    </rPh>
    <rPh sb="3" eb="5">
      <t>イッパン</t>
    </rPh>
    <phoneticPr fontId="3"/>
  </si>
  <si>
    <t>外国語児童</t>
    <rPh sb="0" eb="3">
      <t>ガイコクゴ</t>
    </rPh>
    <rPh sb="3" eb="5">
      <t>ジドウ</t>
    </rPh>
    <phoneticPr fontId="3"/>
  </si>
  <si>
    <t>新聞情報室          利用件数</t>
    <rPh sb="0" eb="2">
      <t>シンブン</t>
    </rPh>
    <rPh sb="2" eb="4">
      <t>ジョウホウ</t>
    </rPh>
    <rPh sb="4" eb="5">
      <t>シツ</t>
    </rPh>
    <rPh sb="15" eb="17">
      <t>リヨウ</t>
    </rPh>
    <rPh sb="17" eb="19">
      <t>ケンスウ</t>
    </rPh>
    <phoneticPr fontId="3"/>
  </si>
  <si>
    <t>※児童図書＝児童図書＋絵本＋紙芝居の合計</t>
    <rPh sb="1" eb="3">
      <t>ジドウ</t>
    </rPh>
    <rPh sb="3" eb="5">
      <t>トショ</t>
    </rPh>
    <rPh sb="6" eb="8">
      <t>ジドウ</t>
    </rPh>
    <rPh sb="8" eb="10">
      <t>トショ</t>
    </rPh>
    <rPh sb="11" eb="13">
      <t>エホン</t>
    </rPh>
    <rPh sb="14" eb="17">
      <t>カミシバイ</t>
    </rPh>
    <rPh sb="18" eb="20">
      <t>ゴウケイ</t>
    </rPh>
    <phoneticPr fontId="3"/>
  </si>
  <si>
    <t>PC</t>
    <phoneticPr fontId="3"/>
  </si>
  <si>
    <t>コンピュータ</t>
    <phoneticPr fontId="3"/>
  </si>
  <si>
    <t>② 有効登録人数</t>
    <rPh sb="2" eb="4">
      <t>ユウコウ</t>
    </rPh>
    <rPh sb="4" eb="6">
      <t>トウロク</t>
    </rPh>
    <rPh sb="6" eb="8">
      <t>ニンズウ</t>
    </rPh>
    <phoneticPr fontId="3"/>
  </si>
  <si>
    <t>平成２３年度</t>
    <rPh sb="0" eb="2">
      <t>ヘイセイ</t>
    </rPh>
    <rPh sb="4" eb="6">
      <t>ネンド</t>
    </rPh>
    <phoneticPr fontId="3"/>
  </si>
  <si>
    <t>※一般図書＝一般図書＋文庫＋参考図書＋郷土資料＋市政資料＋教科書の合計</t>
    <rPh sb="1" eb="5">
      <t>イッパントショ</t>
    </rPh>
    <rPh sb="6" eb="10">
      <t>イッパントショ</t>
    </rPh>
    <rPh sb="11" eb="13">
      <t>ブンコ</t>
    </rPh>
    <rPh sb="14" eb="18">
      <t>サンコウトショ</t>
    </rPh>
    <rPh sb="19" eb="21">
      <t>キョウドシ</t>
    </rPh>
    <rPh sb="21" eb="23">
      <t>シリョウ</t>
    </rPh>
    <rPh sb="24" eb="26">
      <t>シセイ</t>
    </rPh>
    <rPh sb="26" eb="28">
      <t>シリョウ</t>
    </rPh>
    <rPh sb="29" eb="32">
      <t>キョウカショ</t>
    </rPh>
    <rPh sb="33" eb="35">
      <t>ゴウケイ</t>
    </rPh>
    <phoneticPr fontId="3"/>
  </si>
  <si>
    <t>平成２４年度</t>
    <rPh sb="0" eb="2">
      <t>ヘイセイ</t>
    </rPh>
    <rPh sb="4" eb="6">
      <t>ネンド</t>
    </rPh>
    <phoneticPr fontId="3"/>
  </si>
  <si>
    <t>窓口</t>
    <rPh sb="0" eb="2">
      <t>マドグチ</t>
    </rPh>
    <phoneticPr fontId="3"/>
  </si>
  <si>
    <t>ネット</t>
    <phoneticPr fontId="3"/>
  </si>
  <si>
    <t>小野川</t>
    <rPh sb="0" eb="3">
      <t>オノガワ</t>
    </rPh>
    <phoneticPr fontId="3"/>
  </si>
  <si>
    <t>平成２５年度</t>
    <rPh sb="0" eb="2">
      <t>ヘイセイ</t>
    </rPh>
    <rPh sb="4" eb="6">
      <t>ネンド</t>
    </rPh>
    <phoneticPr fontId="3"/>
  </si>
  <si>
    <t>大穂</t>
    <rPh sb="0" eb="2">
      <t>オオホ</t>
    </rPh>
    <phoneticPr fontId="3"/>
  </si>
  <si>
    <t>豊里</t>
    <rPh sb="0" eb="2">
      <t>トヨサト</t>
    </rPh>
    <phoneticPr fontId="3"/>
  </si>
  <si>
    <t>並木</t>
    <rPh sb="0" eb="2">
      <t>ナミキ</t>
    </rPh>
    <phoneticPr fontId="3"/>
  </si>
  <si>
    <t>広岡</t>
    <rPh sb="0" eb="2">
      <t>ヒロオカ</t>
    </rPh>
    <phoneticPr fontId="3"/>
  </si>
  <si>
    <t>⑫館外ブックポスト返却冊数</t>
    <rPh sb="1" eb="3">
      <t>カンガイ</t>
    </rPh>
    <rPh sb="9" eb="11">
      <t>ヘンキャク</t>
    </rPh>
    <rPh sb="11" eb="12">
      <t>サツ</t>
    </rPh>
    <rPh sb="12" eb="13">
      <t>スウ</t>
    </rPh>
    <phoneticPr fontId="3"/>
  </si>
  <si>
    <t>合計</t>
    <rPh sb="0" eb="2">
      <t>ゴウケイ</t>
    </rPh>
    <phoneticPr fontId="3"/>
  </si>
  <si>
    <t>市庁舎</t>
    <rPh sb="0" eb="3">
      <t>シチョウシャ</t>
    </rPh>
    <phoneticPr fontId="3"/>
  </si>
  <si>
    <t>　　リクエスト内訳（中央分）</t>
    <rPh sb="7" eb="9">
      <t>ウチワケ</t>
    </rPh>
    <rPh sb="10" eb="12">
      <t>チュウオウ</t>
    </rPh>
    <rPh sb="12" eb="13">
      <t>ブン</t>
    </rPh>
    <phoneticPr fontId="3"/>
  </si>
  <si>
    <t>窓口のうち，図書室から中央へ購入依頼分</t>
    <rPh sb="0" eb="2">
      <t>マドグチ</t>
    </rPh>
    <rPh sb="6" eb="9">
      <t>トショシツ</t>
    </rPh>
    <rPh sb="11" eb="13">
      <t>チュウオウ</t>
    </rPh>
    <rPh sb="14" eb="16">
      <t>コウニュウ</t>
    </rPh>
    <rPh sb="16" eb="18">
      <t>イライ</t>
    </rPh>
    <rPh sb="18" eb="19">
      <t>ブン</t>
    </rPh>
    <phoneticPr fontId="3"/>
  </si>
  <si>
    <t>ホール
利用件数</t>
    <rPh sb="4" eb="6">
      <t>リヨウ</t>
    </rPh>
    <rPh sb="6" eb="8">
      <t>ケンスウ</t>
    </rPh>
    <phoneticPr fontId="3"/>
  </si>
  <si>
    <t>駐車券
発行数</t>
    <rPh sb="0" eb="2">
      <t>チュウシャ</t>
    </rPh>
    <rPh sb="2" eb="3">
      <t>ケン</t>
    </rPh>
    <rPh sb="4" eb="6">
      <t>ハッコウ</t>
    </rPh>
    <rPh sb="6" eb="7">
      <t>スウ</t>
    </rPh>
    <phoneticPr fontId="3"/>
  </si>
  <si>
    <t>平成２６年度</t>
    <rPh sb="0" eb="2">
      <t>ヘイセイ</t>
    </rPh>
    <rPh sb="4" eb="6">
      <t>ネンド</t>
    </rPh>
    <phoneticPr fontId="3"/>
  </si>
  <si>
    <t>注）平成25年度市庁舎は平成26年３月分のみ</t>
    <rPh sb="2" eb="4">
      <t>ヘイセイ</t>
    </rPh>
    <rPh sb="6" eb="8">
      <t>ネンド</t>
    </rPh>
    <rPh sb="8" eb="11">
      <t>シチョウシャ</t>
    </rPh>
    <rPh sb="12" eb="14">
      <t>ヘイセイ</t>
    </rPh>
    <rPh sb="16" eb="17">
      <t>ネン</t>
    </rPh>
    <rPh sb="18" eb="19">
      <t>ガツ</t>
    </rPh>
    <phoneticPr fontId="3"/>
  </si>
  <si>
    <t>平成２７年度</t>
    <rPh sb="0" eb="2">
      <t>ヘイセイ</t>
    </rPh>
    <rPh sb="4" eb="6">
      <t>ネンド</t>
    </rPh>
    <phoneticPr fontId="3"/>
  </si>
  <si>
    <t>相互貸借</t>
    <rPh sb="0" eb="2">
      <t>ソウゴ</t>
    </rPh>
    <rPh sb="2" eb="4">
      <t>タイシャク</t>
    </rPh>
    <phoneticPr fontId="3"/>
  </si>
  <si>
    <t>TE</t>
    <phoneticPr fontId="3"/>
  </si>
  <si>
    <t>点字</t>
    <rPh sb="0" eb="2">
      <t>テンジ</t>
    </rPh>
    <phoneticPr fontId="3"/>
  </si>
  <si>
    <t>年間複写枚数　１０,２５１枚　　新聞データベースプリントアウト件数２５件２２２枚</t>
    <rPh sb="0" eb="2">
      <t>ネンカン</t>
    </rPh>
    <rPh sb="2" eb="4">
      <t>フクシャ</t>
    </rPh>
    <rPh sb="4" eb="6">
      <t>マイスウ</t>
    </rPh>
    <rPh sb="13" eb="14">
      <t>マイ</t>
    </rPh>
    <rPh sb="16" eb="18">
      <t>シンブン</t>
    </rPh>
    <rPh sb="31" eb="33">
      <t>ケンスウ</t>
    </rPh>
    <rPh sb="35" eb="36">
      <t>ケン</t>
    </rPh>
    <rPh sb="39" eb="40">
      <t>マイ</t>
    </rPh>
    <phoneticPr fontId="3"/>
  </si>
  <si>
    <t>WebOPAC 　    検索件数</t>
    <rPh sb="13" eb="15">
      <t>ケンサク</t>
    </rPh>
    <rPh sb="15" eb="17">
      <t>ケンスウ</t>
    </rPh>
    <phoneticPr fontId="3"/>
  </si>
  <si>
    <t>その他</t>
    <rPh sb="2" eb="3">
      <t>タ</t>
    </rPh>
    <phoneticPr fontId="3"/>
  </si>
  <si>
    <t>⑥ 貸出冊数（全館）</t>
    <rPh sb="2" eb="4">
      <t>カシダシ</t>
    </rPh>
    <rPh sb="4" eb="6">
      <t>サツスウ</t>
    </rPh>
    <rPh sb="7" eb="9">
      <t>ゼンカン</t>
    </rPh>
    <phoneticPr fontId="3"/>
  </si>
  <si>
    <t>注）単位は千円。資料費は，図書費，雑誌，新聞等購入費。</t>
    <rPh sb="0" eb="1">
      <t>チュウ</t>
    </rPh>
    <rPh sb="2" eb="4">
      <t>タンイ</t>
    </rPh>
    <rPh sb="5" eb="7">
      <t>センエン</t>
    </rPh>
    <rPh sb="8" eb="11">
      <t>シリョウヒ</t>
    </rPh>
    <rPh sb="13" eb="16">
      <t>トショヒ</t>
    </rPh>
    <rPh sb="17" eb="19">
      <t>ザッシ</t>
    </rPh>
    <rPh sb="20" eb="22">
      <t>シンブン</t>
    </rPh>
    <rPh sb="22" eb="23">
      <t>トウ</t>
    </rPh>
    <rPh sb="23" eb="26">
      <t>コウニュウヒ</t>
    </rPh>
    <phoneticPr fontId="3"/>
  </si>
  <si>
    <t>12　年間統計</t>
    <rPh sb="3" eb="5">
      <t>ネンカン</t>
    </rPh>
    <rPh sb="5" eb="7">
      <t>トウケイ</t>
    </rPh>
    <phoneticPr fontId="12"/>
  </si>
  <si>
    <t>平成27年度</t>
    <rPh sb="0" eb="2">
      <t>ヘイセイ</t>
    </rPh>
    <rPh sb="4" eb="6">
      <t>ネンド</t>
    </rPh>
    <phoneticPr fontId="12"/>
  </si>
  <si>
    <t>開館状況</t>
    <rPh sb="0" eb="1">
      <t>カイ</t>
    </rPh>
    <rPh sb="1" eb="2">
      <t>カン</t>
    </rPh>
    <rPh sb="2" eb="3">
      <t>ジョウ</t>
    </rPh>
    <rPh sb="3" eb="4">
      <t>キョウ</t>
    </rPh>
    <phoneticPr fontId="12"/>
  </si>
  <si>
    <t>開館日数</t>
    <rPh sb="0" eb="2">
      <t>カイカン</t>
    </rPh>
    <rPh sb="2" eb="3">
      <t>ヒ</t>
    </rPh>
    <rPh sb="3" eb="4">
      <t>スウ</t>
    </rPh>
    <phoneticPr fontId="12"/>
  </si>
  <si>
    <t>285日</t>
    <rPh sb="3" eb="4">
      <t>ヒ</t>
    </rPh>
    <phoneticPr fontId="12"/>
  </si>
  <si>
    <t>開館時間</t>
    <rPh sb="0" eb="2">
      <t>カイカン</t>
    </rPh>
    <rPh sb="2" eb="4">
      <t>ジカン</t>
    </rPh>
    <phoneticPr fontId="12"/>
  </si>
  <si>
    <t>2,481.5時間</t>
    <rPh sb="7" eb="9">
      <t>ジカン</t>
    </rPh>
    <phoneticPr fontId="12"/>
  </si>
  <si>
    <t>登録等</t>
    <rPh sb="0" eb="2">
      <t>トウロク</t>
    </rPh>
    <rPh sb="2" eb="3">
      <t>トウ</t>
    </rPh>
    <phoneticPr fontId="12"/>
  </si>
  <si>
    <t>常住人口（H27.4.1現在）</t>
    <rPh sb="0" eb="2">
      <t>ジョウジュウ</t>
    </rPh>
    <rPh sb="2" eb="4">
      <t>ジンコウ</t>
    </rPh>
    <rPh sb="12" eb="14">
      <t>ゲンザイ</t>
    </rPh>
    <phoneticPr fontId="12"/>
  </si>
  <si>
    <t>221,150人</t>
    <rPh sb="7" eb="8">
      <t>ニン</t>
    </rPh>
    <phoneticPr fontId="12"/>
  </si>
  <si>
    <t>入館者数（一日当たりの入館者数）</t>
    <rPh sb="0" eb="3">
      <t>ニュウカンシャ</t>
    </rPh>
    <rPh sb="3" eb="4">
      <t>スウ</t>
    </rPh>
    <rPh sb="5" eb="7">
      <t>イチニチ</t>
    </rPh>
    <rPh sb="7" eb="8">
      <t>ア</t>
    </rPh>
    <rPh sb="11" eb="14">
      <t>ニュウカンシャ</t>
    </rPh>
    <rPh sb="14" eb="15">
      <t>スウ</t>
    </rPh>
    <phoneticPr fontId="12"/>
  </si>
  <si>
    <t>555,189人(1,948人)</t>
    <rPh sb="7" eb="8">
      <t>ニン</t>
    </rPh>
    <rPh sb="14" eb="15">
      <t>ニン</t>
    </rPh>
    <phoneticPr fontId="12"/>
  </si>
  <si>
    <t>登録者数</t>
    <rPh sb="0" eb="2">
      <t>トウロク</t>
    </rPh>
    <rPh sb="2" eb="3">
      <t>モノ</t>
    </rPh>
    <rPh sb="3" eb="4">
      <t>スウ</t>
    </rPh>
    <phoneticPr fontId="12"/>
  </si>
  <si>
    <t>43,112人</t>
    <rPh sb="6" eb="7">
      <t>ニン</t>
    </rPh>
    <phoneticPr fontId="12"/>
  </si>
  <si>
    <t>うち市外居住者数</t>
    <rPh sb="2" eb="4">
      <t>シガイ</t>
    </rPh>
    <rPh sb="4" eb="6">
      <t>キョジュウ</t>
    </rPh>
    <rPh sb="6" eb="7">
      <t>モノ</t>
    </rPh>
    <rPh sb="7" eb="8">
      <t>スウ</t>
    </rPh>
    <phoneticPr fontId="12"/>
  </si>
  <si>
    <t>1,798人</t>
    <rPh sb="5" eb="6">
      <t>ニン</t>
    </rPh>
    <phoneticPr fontId="12"/>
  </si>
  <si>
    <t>蔵　書</t>
    <rPh sb="0" eb="1">
      <t>クラ</t>
    </rPh>
    <rPh sb="2" eb="3">
      <t>ショ</t>
    </rPh>
    <phoneticPr fontId="12"/>
  </si>
  <si>
    <t>蔵書冊数（図書のみ）</t>
    <rPh sb="0" eb="2">
      <t>ゾウショ</t>
    </rPh>
    <rPh sb="2" eb="3">
      <t>サツ</t>
    </rPh>
    <rPh sb="3" eb="4">
      <t>スウ</t>
    </rPh>
    <rPh sb="5" eb="7">
      <t>トショ</t>
    </rPh>
    <phoneticPr fontId="12"/>
  </si>
  <si>
    <t>　　289,139冊</t>
    <rPh sb="9" eb="10">
      <t>サツ</t>
    </rPh>
    <phoneticPr fontId="12"/>
  </si>
  <si>
    <t>うち開架図書数</t>
    <rPh sb="2" eb="4">
      <t>カイカ</t>
    </rPh>
    <rPh sb="4" eb="6">
      <t>トショ</t>
    </rPh>
    <rPh sb="6" eb="7">
      <t>スウ</t>
    </rPh>
    <phoneticPr fontId="12"/>
  </si>
  <si>
    <t>　　161,191冊</t>
    <rPh sb="9" eb="10">
      <t>サツ</t>
    </rPh>
    <phoneticPr fontId="12"/>
  </si>
  <si>
    <t>うち自動車図書館</t>
    <rPh sb="2" eb="5">
      <t>ジドウシャ</t>
    </rPh>
    <rPh sb="5" eb="8">
      <t>ト</t>
    </rPh>
    <phoneticPr fontId="12"/>
  </si>
  <si>
    <t>　42,428冊</t>
    <rPh sb="7" eb="8">
      <t>サツ</t>
    </rPh>
    <phoneticPr fontId="12"/>
  </si>
  <si>
    <t>視聴覚資料数（CD・DVD・ﾋﾞﾃﾞｵ等）</t>
    <rPh sb="0" eb="3">
      <t>シチョウカク</t>
    </rPh>
    <rPh sb="3" eb="5">
      <t>シリョウ</t>
    </rPh>
    <rPh sb="5" eb="6">
      <t>スウ</t>
    </rPh>
    <rPh sb="19" eb="20">
      <t>ナド</t>
    </rPh>
    <phoneticPr fontId="12"/>
  </si>
  <si>
    <t>12,824点</t>
    <rPh sb="6" eb="7">
      <t>テン</t>
    </rPh>
    <phoneticPr fontId="12"/>
  </si>
  <si>
    <t>雑誌数</t>
    <rPh sb="0" eb="2">
      <t>ザッシ</t>
    </rPh>
    <rPh sb="2" eb="3">
      <t>スウ</t>
    </rPh>
    <phoneticPr fontId="12"/>
  </si>
  <si>
    <t>11,644冊(216種)</t>
    <rPh sb="6" eb="7">
      <t>サツ</t>
    </rPh>
    <rPh sb="11" eb="12">
      <t>シュ</t>
    </rPh>
    <phoneticPr fontId="12"/>
  </si>
  <si>
    <t>新聞数</t>
    <rPh sb="0" eb="2">
      <t>シンブン</t>
    </rPh>
    <rPh sb="2" eb="3">
      <t>カズ</t>
    </rPh>
    <phoneticPr fontId="12"/>
  </si>
  <si>
    <t>32紙</t>
    <rPh sb="2" eb="3">
      <t>カミ</t>
    </rPh>
    <phoneticPr fontId="12"/>
  </si>
  <si>
    <t>団　体</t>
    <rPh sb="0" eb="1">
      <t>ダン</t>
    </rPh>
    <rPh sb="2" eb="3">
      <t>カラダ</t>
    </rPh>
    <phoneticPr fontId="12"/>
  </si>
  <si>
    <t>団体登録</t>
    <rPh sb="0" eb="2">
      <t>ダンタイ</t>
    </rPh>
    <rPh sb="2" eb="4">
      <t>トウロク</t>
    </rPh>
    <phoneticPr fontId="12"/>
  </si>
  <si>
    <t>106団体</t>
    <rPh sb="3" eb="4">
      <t>ダン</t>
    </rPh>
    <rPh sb="4" eb="5">
      <t>タイ</t>
    </rPh>
    <phoneticPr fontId="12"/>
  </si>
  <si>
    <t>団体利用</t>
    <rPh sb="0" eb="2">
      <t>ダンタイ</t>
    </rPh>
    <rPh sb="2" eb="4">
      <t>リヨウ</t>
    </rPh>
    <phoneticPr fontId="12"/>
  </si>
  <si>
    <t>139団体</t>
    <rPh sb="3" eb="5">
      <t>ダンタイ</t>
    </rPh>
    <phoneticPr fontId="12"/>
  </si>
  <si>
    <t>団体貸出冊数</t>
    <rPh sb="0" eb="2">
      <t>ダンタイ</t>
    </rPh>
    <rPh sb="2" eb="4">
      <t>カシダ</t>
    </rPh>
    <rPh sb="4" eb="5">
      <t>フミ</t>
    </rPh>
    <rPh sb="5" eb="6">
      <t>スウ</t>
    </rPh>
    <phoneticPr fontId="12"/>
  </si>
  <si>
    <t>9,857冊</t>
    <rPh sb="5" eb="6">
      <t>サツ</t>
    </rPh>
    <phoneticPr fontId="12"/>
  </si>
  <si>
    <t>貸　出</t>
    <rPh sb="0" eb="1">
      <t>カシ</t>
    </rPh>
    <rPh sb="2" eb="3">
      <t>デ</t>
    </rPh>
    <phoneticPr fontId="12"/>
  </si>
  <si>
    <t>貸出者数（うち児童数）</t>
    <rPh sb="0" eb="2">
      <t>カシダ</t>
    </rPh>
    <rPh sb="2" eb="3">
      <t>モノ</t>
    </rPh>
    <rPh sb="3" eb="4">
      <t>スウ</t>
    </rPh>
    <rPh sb="7" eb="9">
      <t>ジドウ</t>
    </rPh>
    <rPh sb="9" eb="10">
      <t>スウ</t>
    </rPh>
    <phoneticPr fontId="12"/>
  </si>
  <si>
    <t>238,938人(50,081人)</t>
    <rPh sb="7" eb="8">
      <t>ニン</t>
    </rPh>
    <rPh sb="15" eb="16">
      <t>ニン</t>
    </rPh>
    <phoneticPr fontId="12"/>
  </si>
  <si>
    <t>一日当たり貸出者数</t>
    <rPh sb="0" eb="2">
      <t>イチニチ</t>
    </rPh>
    <rPh sb="2" eb="3">
      <t>ア</t>
    </rPh>
    <rPh sb="5" eb="7">
      <t>カシダ</t>
    </rPh>
    <rPh sb="7" eb="8">
      <t>モノ</t>
    </rPh>
    <rPh sb="8" eb="9">
      <t>スウ</t>
    </rPh>
    <phoneticPr fontId="12"/>
  </si>
  <si>
    <t>838人</t>
    <rPh sb="3" eb="4">
      <t>ニン</t>
    </rPh>
    <phoneticPr fontId="12"/>
  </si>
  <si>
    <t>貸出総数</t>
    <rPh sb="0" eb="2">
      <t>カシダ</t>
    </rPh>
    <rPh sb="2" eb="4">
      <t>ソウスウ</t>
    </rPh>
    <phoneticPr fontId="12"/>
  </si>
  <si>
    <t>　　984,918冊(点)</t>
    <rPh sb="9" eb="10">
      <t>サツ</t>
    </rPh>
    <rPh sb="11" eb="12">
      <t>テン</t>
    </rPh>
    <phoneticPr fontId="12"/>
  </si>
  <si>
    <t>利用者一人当たりの貸出数</t>
    <rPh sb="0" eb="3">
      <t>リヨウシャ</t>
    </rPh>
    <rPh sb="3" eb="5">
      <t>ヒトリ</t>
    </rPh>
    <rPh sb="5" eb="6">
      <t>ア</t>
    </rPh>
    <rPh sb="9" eb="11">
      <t>カシダ</t>
    </rPh>
    <rPh sb="11" eb="12">
      <t>スウ</t>
    </rPh>
    <phoneticPr fontId="12"/>
  </si>
  <si>
    <t>　　4.1冊(点)</t>
    <rPh sb="5" eb="6">
      <t>サツ</t>
    </rPh>
    <rPh sb="7" eb="8">
      <t>テン</t>
    </rPh>
    <phoneticPr fontId="12"/>
  </si>
  <si>
    <t>視聴覚機器利用者数</t>
    <rPh sb="0" eb="3">
      <t>シチョウカク</t>
    </rPh>
    <rPh sb="3" eb="5">
      <t>キキ</t>
    </rPh>
    <rPh sb="5" eb="8">
      <t>リヨウシャ</t>
    </rPh>
    <rPh sb="8" eb="9">
      <t>スウ</t>
    </rPh>
    <phoneticPr fontId="12"/>
  </si>
  <si>
    <t>2,871人</t>
    <rPh sb="5" eb="6">
      <t>ニン</t>
    </rPh>
    <phoneticPr fontId="12"/>
  </si>
  <si>
    <t>受　入</t>
    <rPh sb="0" eb="1">
      <t>ウケ</t>
    </rPh>
    <rPh sb="2" eb="3">
      <t>イ</t>
    </rPh>
    <phoneticPr fontId="12"/>
  </si>
  <si>
    <t>年間資料購入総額</t>
    <rPh sb="0" eb="2">
      <t>ネンカン</t>
    </rPh>
    <rPh sb="2" eb="4">
      <t>シリョウ</t>
    </rPh>
    <rPh sb="4" eb="6">
      <t>コウニュウ</t>
    </rPh>
    <rPh sb="6" eb="8">
      <t>ソウガク</t>
    </rPh>
    <phoneticPr fontId="12"/>
  </si>
  <si>
    <t>36,079千円</t>
    <rPh sb="6" eb="7">
      <t>セン</t>
    </rPh>
    <rPh sb="7" eb="8">
      <t>エン</t>
    </rPh>
    <phoneticPr fontId="12"/>
  </si>
  <si>
    <t>内訳　①図書資料</t>
    <rPh sb="0" eb="2">
      <t>ウチワケ</t>
    </rPh>
    <rPh sb="4" eb="6">
      <t>トショ</t>
    </rPh>
    <rPh sb="6" eb="8">
      <t>シリョウ</t>
    </rPh>
    <phoneticPr fontId="12"/>
  </si>
  <si>
    <t>28,699千円</t>
    <rPh sb="6" eb="7">
      <t>セン</t>
    </rPh>
    <rPh sb="7" eb="8">
      <t>エン</t>
    </rPh>
    <phoneticPr fontId="12"/>
  </si>
  <si>
    <t>　　　②視聴覚資料</t>
    <rPh sb="4" eb="7">
      <t>シチョウカク</t>
    </rPh>
    <rPh sb="7" eb="9">
      <t>シリョウ</t>
    </rPh>
    <phoneticPr fontId="12"/>
  </si>
  <si>
    <t>4,301千円</t>
    <rPh sb="5" eb="6">
      <t>セン</t>
    </rPh>
    <rPh sb="6" eb="7">
      <t>エン</t>
    </rPh>
    <phoneticPr fontId="12"/>
  </si>
  <si>
    <t>　　　③雑誌</t>
    <rPh sb="4" eb="6">
      <t>ザッシ</t>
    </rPh>
    <phoneticPr fontId="12"/>
  </si>
  <si>
    <t>2,171千円</t>
    <rPh sb="5" eb="6">
      <t>セン</t>
    </rPh>
    <rPh sb="6" eb="7">
      <t>エン</t>
    </rPh>
    <phoneticPr fontId="12"/>
  </si>
  <si>
    <t>　　　④新聞</t>
    <rPh sb="4" eb="6">
      <t>シンブン</t>
    </rPh>
    <phoneticPr fontId="12"/>
  </si>
  <si>
    <t>908千円</t>
    <rPh sb="3" eb="4">
      <t>セン</t>
    </rPh>
    <rPh sb="4" eb="5">
      <t>エン</t>
    </rPh>
    <phoneticPr fontId="12"/>
  </si>
  <si>
    <t>受入資料総数</t>
    <rPh sb="0" eb="2">
      <t>ウケイレ</t>
    </rPh>
    <rPh sb="2" eb="4">
      <t>シリョウ</t>
    </rPh>
    <rPh sb="4" eb="6">
      <t>ソウスウ</t>
    </rPh>
    <phoneticPr fontId="12"/>
  </si>
  <si>
    <t>21,126冊(点)</t>
    <rPh sb="6" eb="7">
      <t>サツ</t>
    </rPh>
    <rPh sb="8" eb="9">
      <t>テン</t>
    </rPh>
    <phoneticPr fontId="12"/>
  </si>
  <si>
    <t>内訳　①購入図書</t>
    <rPh sb="0" eb="2">
      <t>ウチワケ</t>
    </rPh>
    <rPh sb="4" eb="6">
      <t>コウニュウ</t>
    </rPh>
    <rPh sb="6" eb="8">
      <t>トショ</t>
    </rPh>
    <phoneticPr fontId="12"/>
  </si>
  <si>
    <t>19,925冊</t>
    <rPh sb="6" eb="7">
      <t>サツ</t>
    </rPh>
    <phoneticPr fontId="12"/>
  </si>
  <si>
    <t>　　  ②購入視聴覚</t>
    <rPh sb="5" eb="7">
      <t>コウニュウ</t>
    </rPh>
    <rPh sb="7" eb="10">
      <t>シチョウカク</t>
    </rPh>
    <phoneticPr fontId="12"/>
  </si>
  <si>
    <t>561点</t>
    <rPh sb="3" eb="4">
      <t>テン</t>
    </rPh>
    <phoneticPr fontId="12"/>
  </si>
  <si>
    <t>　　　③寄贈他</t>
    <rPh sb="4" eb="6">
      <t>キゾウ</t>
    </rPh>
    <rPh sb="6" eb="7">
      <t>ホカ</t>
    </rPh>
    <phoneticPr fontId="12"/>
  </si>
  <si>
    <t>640冊(点)</t>
    <rPh sb="3" eb="4">
      <t>サツ</t>
    </rPh>
    <rPh sb="5" eb="6">
      <t>テン</t>
    </rPh>
    <phoneticPr fontId="12"/>
  </si>
  <si>
    <t>除　籍</t>
    <rPh sb="0" eb="1">
      <t>ジョ</t>
    </rPh>
    <rPh sb="2" eb="3">
      <t>セキ</t>
    </rPh>
    <phoneticPr fontId="12"/>
  </si>
  <si>
    <t>年間除籍資料数</t>
    <rPh sb="0" eb="2">
      <t>ネンカン</t>
    </rPh>
    <rPh sb="2" eb="4">
      <t>ジョセキ</t>
    </rPh>
    <rPh sb="4" eb="6">
      <t>シリョウ</t>
    </rPh>
    <rPh sb="6" eb="7">
      <t>スウ</t>
    </rPh>
    <phoneticPr fontId="12"/>
  </si>
  <si>
    <t>21,813点</t>
    <rPh sb="6" eb="7">
      <t>テン</t>
    </rPh>
    <phoneticPr fontId="12"/>
  </si>
  <si>
    <t>注釈</t>
    <rPh sb="0" eb="2">
      <t>チュウシャク</t>
    </rPh>
    <phoneticPr fontId="12"/>
  </si>
  <si>
    <t>１．所蔵する資料とは，図書及び視聴覚資料（CD・DVD等），新聞・雑誌等を指す。</t>
    <rPh sb="2" eb="4">
      <t>ショゾウ</t>
    </rPh>
    <rPh sb="6" eb="8">
      <t>シリョウ</t>
    </rPh>
    <rPh sb="11" eb="13">
      <t>トショ</t>
    </rPh>
    <rPh sb="13" eb="14">
      <t>オヨ</t>
    </rPh>
    <rPh sb="15" eb="18">
      <t>シチョウカク</t>
    </rPh>
    <rPh sb="18" eb="20">
      <t>シリョウ</t>
    </rPh>
    <rPh sb="27" eb="28">
      <t>ナド</t>
    </rPh>
    <rPh sb="30" eb="32">
      <t>シンブン</t>
    </rPh>
    <rPh sb="33" eb="35">
      <t>ザッシ</t>
    </rPh>
    <rPh sb="35" eb="36">
      <t>ナド</t>
    </rPh>
    <rPh sb="37" eb="38">
      <t>サ</t>
    </rPh>
    <phoneticPr fontId="12"/>
  </si>
  <si>
    <t>２．貸出者数及び貸出資料数には，自動車図書館の利用者も含む。</t>
    <rPh sb="2" eb="4">
      <t>カシダ</t>
    </rPh>
    <rPh sb="4" eb="5">
      <t>モノ</t>
    </rPh>
    <rPh sb="5" eb="6">
      <t>スウ</t>
    </rPh>
    <rPh sb="6" eb="7">
      <t>オヨ</t>
    </rPh>
    <rPh sb="8" eb="10">
      <t>カシダ</t>
    </rPh>
    <rPh sb="10" eb="12">
      <t>シリョウ</t>
    </rPh>
    <rPh sb="12" eb="13">
      <t>スウ</t>
    </rPh>
    <rPh sb="16" eb="19">
      <t>ジドウシャ</t>
    </rPh>
    <rPh sb="19" eb="22">
      <t>ト</t>
    </rPh>
    <rPh sb="23" eb="26">
      <t>リヨウシャ</t>
    </rPh>
    <rPh sb="27" eb="28">
      <t>フク</t>
    </rPh>
    <phoneticPr fontId="12"/>
  </si>
  <si>
    <t>３．オンライン化している各交流センター（谷田部・筑波・小野川・茎崎）のデータは含まない。</t>
    <rPh sb="7" eb="8">
      <t>カ</t>
    </rPh>
    <rPh sb="12" eb="13">
      <t>カク</t>
    </rPh>
    <rPh sb="13" eb="15">
      <t>コウリュウ</t>
    </rPh>
    <rPh sb="24" eb="26">
      <t>ツクバ</t>
    </rPh>
    <rPh sb="27" eb="30">
      <t>オノガワ</t>
    </rPh>
    <rPh sb="31" eb="33">
      <t>クキザキ</t>
    </rPh>
    <rPh sb="39" eb="40">
      <t>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</si>
</sst>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);[Red]\(0.0\)"/>
    <numFmt numFmtId="177" formatCode="#,##0.0_);[Red]\(#,##0.0\)"/>
    <numFmt numFmtId="178" formatCode="#,##0_);[Red]\(#,##0\)"/>
    <numFmt numFmtId="179" formatCode="#,##0.0_ "/>
    <numFmt numFmtId="180" formatCode="#,##0_ "/>
    <numFmt numFmtId="181" formatCode="#,##0.00_ "/>
  </numFmts>
  <fonts count="1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43">
    <xf numFmtId="0" fontId="0" fillId="0" borderId="0" xfId="0"/>
    <xf numFmtId="178" fontId="6" fillId="0" borderId="0" xfId="0" applyNumberFormat="1" applyFont="1" applyFill="1" applyAlignment="1">
      <alignment horizontal="center" vertical="center" wrapText="1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 shrinkToFit="1"/>
    </xf>
    <xf numFmtId="178" fontId="5" fillId="0" borderId="0" xfId="0" applyNumberFormat="1" applyFont="1" applyFill="1" applyAlignment="1">
      <alignment horizontal="center" vertical="center" shrinkToFit="1"/>
    </xf>
    <xf numFmtId="178" fontId="7" fillId="0" borderId="0" xfId="0" applyNumberFormat="1" applyFont="1" applyFill="1" applyAlignment="1">
      <alignment horizontal="left" vertical="center"/>
    </xf>
    <xf numFmtId="178" fontId="7" fillId="0" borderId="0" xfId="0" applyNumberFormat="1" applyFont="1" applyFill="1" applyAlignment="1">
      <alignment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0" xfId="0" applyNumberFormat="1" applyFont="1" applyFill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shrinkToFit="1"/>
    </xf>
    <xf numFmtId="178" fontId="7" fillId="0" borderId="1" xfId="0" applyNumberFormat="1" applyFont="1" applyFill="1" applyBorder="1" applyAlignment="1">
      <alignment vertical="center" shrinkToFit="1"/>
    </xf>
    <xf numFmtId="178" fontId="7" fillId="0" borderId="0" xfId="0" applyNumberFormat="1" applyFont="1" applyFill="1" applyAlignment="1">
      <alignment vertical="center" shrinkToFit="1"/>
    </xf>
    <xf numFmtId="178" fontId="7" fillId="0" borderId="0" xfId="0" applyNumberFormat="1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Border="1"/>
    <xf numFmtId="180" fontId="9" fillId="0" borderId="0" xfId="0" applyNumberFormat="1" applyFont="1" applyFill="1" applyBorder="1" applyAlignment="1">
      <alignment horizontal="right"/>
    </xf>
    <xf numFmtId="180" fontId="9" fillId="0" borderId="1" xfId="0" applyNumberFormat="1" applyFont="1" applyFill="1" applyBorder="1"/>
    <xf numFmtId="176" fontId="9" fillId="0" borderId="0" xfId="0" applyNumberFormat="1" applyFont="1" applyFill="1" applyBorder="1"/>
    <xf numFmtId="180" fontId="9" fillId="0" borderId="0" xfId="0" applyNumberFormat="1" applyFont="1" applyFill="1" applyAlignment="1">
      <alignment shrinkToFit="1"/>
    </xf>
    <xf numFmtId="180" fontId="9" fillId="0" borderId="0" xfId="0" applyNumberFormat="1" applyFont="1" applyFill="1"/>
    <xf numFmtId="178" fontId="7" fillId="0" borderId="0" xfId="0" applyNumberFormat="1" applyFont="1" applyFill="1" applyBorder="1" applyAlignment="1">
      <alignment horizontal="right" vertical="center" shrinkToFit="1"/>
    </xf>
    <xf numFmtId="178" fontId="7" fillId="0" borderId="6" xfId="0" applyNumberFormat="1" applyFont="1" applyFill="1" applyBorder="1" applyAlignment="1">
      <alignment vertical="center" shrinkToFit="1"/>
    </xf>
    <xf numFmtId="0" fontId="9" fillId="0" borderId="3" xfId="0" applyFont="1" applyFill="1" applyBorder="1" applyAlignment="1">
      <alignment horizontal="distributed" shrinkToFit="1"/>
    </xf>
    <xf numFmtId="0" fontId="9" fillId="0" borderId="0" xfId="0" applyFont="1" applyFill="1" applyBorder="1" applyAlignment="1">
      <alignment horizontal="distributed" shrinkToFit="1"/>
    </xf>
    <xf numFmtId="0" fontId="9" fillId="0" borderId="3" xfId="0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/>
    </xf>
    <xf numFmtId="0" fontId="9" fillId="0" borderId="0" xfId="0" applyFont="1" applyFill="1" applyBorder="1" applyAlignment="1">
      <alignment horizontal="distributed"/>
    </xf>
    <xf numFmtId="180" fontId="9" fillId="0" borderId="1" xfId="0" applyNumberFormat="1" applyFont="1" applyFill="1" applyBorder="1" applyAlignment="1">
      <alignment horizontal="distributed" shrinkToFit="1"/>
    </xf>
    <xf numFmtId="3" fontId="9" fillId="0" borderId="0" xfId="0" applyNumberFormat="1" applyFont="1" applyFill="1" applyBorder="1"/>
    <xf numFmtId="0" fontId="9" fillId="0" borderId="3" xfId="0" applyFont="1" applyFill="1" applyBorder="1" applyAlignment="1">
      <alignment shrinkToFit="1"/>
    </xf>
    <xf numFmtId="180" fontId="9" fillId="0" borderId="1" xfId="0" applyNumberFormat="1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vertical="center" shrinkToFit="1"/>
    </xf>
    <xf numFmtId="178" fontId="7" fillId="0" borderId="1" xfId="0" applyNumberFormat="1" applyFont="1" applyFill="1" applyBorder="1" applyAlignment="1">
      <alignment horizontal="right" vertical="center" shrinkToFit="1"/>
    </xf>
    <xf numFmtId="180" fontId="9" fillId="0" borderId="1" xfId="0" applyNumberFormat="1" applyFont="1" applyFill="1" applyBorder="1" applyAlignment="1">
      <alignment vertical="center" shrinkToFit="1"/>
    </xf>
    <xf numFmtId="180" fontId="9" fillId="0" borderId="1" xfId="0" applyNumberFormat="1" applyFont="1" applyFill="1" applyBorder="1" applyAlignment="1">
      <alignment horizontal="center"/>
    </xf>
    <xf numFmtId="180" fontId="9" fillId="0" borderId="1" xfId="0" applyNumberFormat="1" applyFont="1" applyFill="1" applyBorder="1" applyAlignment="1">
      <alignment shrinkToFit="1"/>
    </xf>
    <xf numFmtId="49" fontId="9" fillId="0" borderId="4" xfId="0" applyNumberFormat="1" applyFont="1" applyFill="1" applyBorder="1" applyAlignment="1">
      <alignment horizontal="center" vertical="center" wrapText="1"/>
    </xf>
    <xf numFmtId="179" fontId="9" fillId="0" borderId="1" xfId="0" applyNumberFormat="1" applyFont="1" applyFill="1" applyBorder="1"/>
    <xf numFmtId="49" fontId="9" fillId="0" borderId="5" xfId="0" applyNumberFormat="1" applyFont="1" applyFill="1" applyBorder="1" applyAlignment="1">
      <alignment horizontal="center" vertical="center" wrapText="1"/>
    </xf>
    <xf numFmtId="179" fontId="9" fillId="0" borderId="10" xfId="0" applyNumberFormat="1" applyFont="1" applyFill="1" applyBorder="1"/>
    <xf numFmtId="180" fontId="9" fillId="0" borderId="6" xfId="0" applyNumberFormat="1" applyFont="1" applyFill="1" applyBorder="1"/>
    <xf numFmtId="180" fontId="9" fillId="0" borderId="9" xfId="0" applyNumberFormat="1" applyFont="1" applyFill="1" applyBorder="1"/>
    <xf numFmtId="49" fontId="9" fillId="0" borderId="7" xfId="0" applyNumberFormat="1" applyFont="1" applyFill="1" applyBorder="1" applyAlignment="1">
      <alignment horizontal="center" vertical="center" wrapText="1"/>
    </xf>
    <xf numFmtId="180" fontId="9" fillId="0" borderId="1" xfId="0" applyNumberFormat="1" applyFont="1" applyFill="1" applyBorder="1" applyAlignment="1">
      <alignment horizontal="center" shrinkToFit="1"/>
    </xf>
    <xf numFmtId="180" fontId="9" fillId="0" borderId="0" xfId="0" applyNumberFormat="1" applyFont="1" applyFill="1" applyAlignment="1">
      <alignment horizontal="center" shrinkToFit="1"/>
    </xf>
    <xf numFmtId="180" fontId="9" fillId="0" borderId="11" xfId="0" applyNumberFormat="1" applyFont="1" applyFill="1" applyBorder="1" applyAlignment="1">
      <alignment horizontal="distributed" shrinkToFit="1"/>
    </xf>
    <xf numFmtId="3" fontId="9" fillId="0" borderId="1" xfId="0" applyNumberFormat="1" applyFont="1" applyFill="1" applyBorder="1"/>
    <xf numFmtId="179" fontId="9" fillId="0" borderId="0" xfId="0" applyNumberFormat="1" applyFont="1" applyFill="1" applyBorder="1"/>
    <xf numFmtId="180" fontId="9" fillId="0" borderId="11" xfId="0" applyNumberFormat="1" applyFont="1" applyFill="1" applyBorder="1" applyAlignment="1">
      <alignment horizontal="distributed"/>
    </xf>
    <xf numFmtId="180" fontId="9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>
      <alignment horizontal="distributed" shrinkToFit="1"/>
    </xf>
    <xf numFmtId="180" fontId="9" fillId="0" borderId="0" xfId="0" applyNumberFormat="1" applyFont="1" applyFill="1" applyBorder="1" applyAlignment="1">
      <alignment horizontal="distributed"/>
    </xf>
    <xf numFmtId="180" fontId="9" fillId="0" borderId="3" xfId="0" applyNumberFormat="1" applyFont="1" applyFill="1" applyBorder="1" applyAlignment="1">
      <alignment horizontal="distributed" shrinkToFit="1"/>
    </xf>
    <xf numFmtId="180" fontId="9" fillId="0" borderId="10" xfId="0" applyNumberFormat="1" applyFont="1" applyFill="1" applyBorder="1" applyAlignment="1">
      <alignment horizontal="center"/>
    </xf>
    <xf numFmtId="180" fontId="9" fillId="0" borderId="8" xfId="0" applyNumberFormat="1" applyFont="1" applyFill="1" applyBorder="1" applyAlignment="1">
      <alignment horizontal="distributed" shrinkToFit="1"/>
    </xf>
    <xf numFmtId="180" fontId="9" fillId="0" borderId="8" xfId="0" applyNumberFormat="1" applyFont="1" applyFill="1" applyBorder="1" applyAlignment="1">
      <alignment horizontal="distributed"/>
    </xf>
    <xf numFmtId="180" fontId="9" fillId="0" borderId="12" xfId="0" applyNumberFormat="1" applyFont="1" applyFill="1" applyBorder="1" applyAlignment="1"/>
    <xf numFmtId="180" fontId="9" fillId="0" borderId="0" xfId="0" applyNumberFormat="1" applyFont="1" applyFill="1" applyBorder="1" applyAlignment="1">
      <alignment shrinkToFit="1"/>
    </xf>
    <xf numFmtId="180" fontId="9" fillId="0" borderId="12" xfId="0" applyNumberFormat="1" applyFont="1" applyFill="1" applyBorder="1" applyAlignment="1">
      <alignment vertical="center" shrinkToFit="1"/>
    </xf>
    <xf numFmtId="180" fontId="9" fillId="0" borderId="8" xfId="0" applyNumberFormat="1" applyFont="1" applyFill="1" applyBorder="1"/>
    <xf numFmtId="180" fontId="9" fillId="0" borderId="8" xfId="0" applyNumberFormat="1" applyFont="1" applyFill="1" applyBorder="1" applyAlignment="1">
      <alignment horizontal="right"/>
    </xf>
    <xf numFmtId="180" fontId="9" fillId="0" borderId="0" xfId="0" applyNumberFormat="1" applyFont="1" applyFill="1" applyAlignment="1">
      <alignment horizontal="center"/>
    </xf>
    <xf numFmtId="180" fontId="8" fillId="0" borderId="1" xfId="0" applyNumberFormat="1" applyFont="1" applyFill="1" applyBorder="1" applyAlignment="1">
      <alignment horizontal="center" vertical="center" shrinkToFit="1"/>
    </xf>
    <xf numFmtId="180" fontId="8" fillId="0" borderId="1" xfId="0" applyNumberFormat="1" applyFont="1" applyFill="1" applyBorder="1" applyAlignment="1">
      <alignment horizontal="center" vertical="center" wrapText="1" shrinkToFit="1"/>
    </xf>
    <xf numFmtId="180" fontId="6" fillId="0" borderId="0" xfId="0" applyNumberFormat="1" applyFont="1" applyFill="1" applyAlignment="1">
      <alignment horizontal="center" vertical="center" wrapText="1" shrinkToFit="1"/>
    </xf>
    <xf numFmtId="180" fontId="4" fillId="0" borderId="0" xfId="0" applyNumberFormat="1" applyFont="1" applyFill="1"/>
    <xf numFmtId="180" fontId="10" fillId="0" borderId="0" xfId="0" applyNumberFormat="1" applyFont="1" applyFill="1"/>
    <xf numFmtId="180" fontId="7" fillId="0" borderId="1" xfId="0" applyNumberFormat="1" applyFont="1" applyFill="1" applyBorder="1" applyAlignment="1">
      <alignment horizontal="center" vertical="center" wrapText="1" shrinkToFit="1"/>
    </xf>
    <xf numFmtId="181" fontId="9" fillId="0" borderId="1" xfId="0" applyNumberFormat="1" applyFont="1" applyFill="1" applyBorder="1"/>
    <xf numFmtId="178" fontId="8" fillId="0" borderId="9" xfId="0" applyNumberFormat="1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vertical="center" shrinkToFit="1"/>
    </xf>
    <xf numFmtId="178" fontId="5" fillId="0" borderId="9" xfId="0" applyNumberFormat="1" applyFont="1" applyFill="1" applyBorder="1" applyAlignment="1">
      <alignment vertical="center" shrinkToFit="1"/>
    </xf>
    <xf numFmtId="180" fontId="9" fillId="0" borderId="0" xfId="0" applyNumberFormat="1" applyFont="1" applyFill="1" applyBorder="1" applyAlignment="1">
      <alignment horizontal="center"/>
    </xf>
    <xf numFmtId="180" fontId="7" fillId="0" borderId="2" xfId="0" applyNumberFormat="1" applyFont="1" applyFill="1" applyBorder="1" applyAlignment="1">
      <alignment horizontal="center"/>
    </xf>
    <xf numFmtId="180" fontId="7" fillId="0" borderId="9" xfId="0" applyNumberFormat="1" applyFont="1" applyFill="1" applyBorder="1" applyAlignment="1">
      <alignment horizontal="center"/>
    </xf>
    <xf numFmtId="180" fontId="9" fillId="0" borderId="0" xfId="0" applyNumberFormat="1" applyFont="1" applyFill="1" applyBorder="1" applyAlignment="1"/>
    <xf numFmtId="180" fontId="0" fillId="0" borderId="0" xfId="0" applyNumberFormat="1" applyFont="1" applyFill="1" applyAlignment="1">
      <alignment horizontal="center"/>
    </xf>
    <xf numFmtId="178" fontId="9" fillId="0" borderId="1" xfId="1" applyNumberFormat="1" applyFont="1" applyFill="1" applyBorder="1" applyAlignment="1"/>
    <xf numFmtId="178" fontId="9" fillId="0" borderId="1" xfId="0" applyNumberFormat="1" applyFont="1" applyFill="1" applyBorder="1" applyAlignment="1"/>
    <xf numFmtId="180" fontId="0" fillId="0" borderId="0" xfId="0" applyNumberFormat="1" applyFont="1" applyFill="1"/>
    <xf numFmtId="179" fontId="0" fillId="0" borderId="0" xfId="0" applyNumberFormat="1" applyFont="1" applyFill="1"/>
    <xf numFmtId="179" fontId="0" fillId="0" borderId="0" xfId="0" applyNumberFormat="1" applyFont="1" applyFill="1" applyAlignment="1">
      <alignment horizontal="center"/>
    </xf>
    <xf numFmtId="181" fontId="0" fillId="0" borderId="0" xfId="0" applyNumberFormat="1" applyFont="1" applyFill="1"/>
    <xf numFmtId="179" fontId="0" fillId="0" borderId="0" xfId="0" applyNumberFormat="1" applyFont="1" applyFill="1" applyAlignment="1">
      <alignment vertical="distributed"/>
    </xf>
    <xf numFmtId="180" fontId="0" fillId="0" borderId="0" xfId="0" applyNumberFormat="1" applyFont="1" applyFill="1" applyAlignment="1">
      <alignment shrinkToFit="1"/>
    </xf>
    <xf numFmtId="180" fontId="0" fillId="0" borderId="0" xfId="0" applyNumberFormat="1" applyFont="1" applyFill="1" applyAlignment="1">
      <alignment horizontal="center" shrinkToFit="1"/>
    </xf>
    <xf numFmtId="179" fontId="0" fillId="0" borderId="0" xfId="0" applyNumberFormat="1" applyFont="1" applyFill="1" applyAlignment="1">
      <alignment horizontal="center" shrinkToFit="1"/>
    </xf>
    <xf numFmtId="180" fontId="0" fillId="0" borderId="9" xfId="0" applyNumberFormat="1" applyFont="1" applyFill="1" applyBorder="1"/>
    <xf numFmtId="180" fontId="9" fillId="0" borderId="1" xfId="0" applyNumberFormat="1" applyFont="1" applyFill="1" applyBorder="1" applyAlignment="1"/>
    <xf numFmtId="180" fontId="0" fillId="0" borderId="0" xfId="0" applyNumberFormat="1" applyFont="1" applyFill="1" applyBorder="1"/>
    <xf numFmtId="180" fontId="9" fillId="0" borderId="1" xfId="0" applyNumberFormat="1" applyFont="1" applyFill="1" applyBorder="1" applyAlignment="1">
      <alignment horizontal="center" wrapText="1" shrinkToFit="1"/>
    </xf>
    <xf numFmtId="180" fontId="7" fillId="0" borderId="1" xfId="0" applyNumberFormat="1" applyFont="1" applyFill="1" applyBorder="1" applyAlignment="1">
      <alignment horizontal="center" wrapText="1" shrinkToFit="1"/>
    </xf>
    <xf numFmtId="180" fontId="7" fillId="0" borderId="1" xfId="0" applyNumberFormat="1" applyFont="1" applyFill="1" applyBorder="1" applyAlignment="1">
      <alignment horizontal="center" vertical="center" shrinkToFit="1"/>
    </xf>
    <xf numFmtId="178" fontId="9" fillId="0" borderId="1" xfId="1" applyNumberFormat="1" applyFont="1" applyBorder="1" applyAlignment="1"/>
    <xf numFmtId="178" fontId="9" fillId="0" borderId="1" xfId="0" applyNumberFormat="1" applyFont="1" applyBorder="1" applyAlignment="1"/>
    <xf numFmtId="178" fontId="9" fillId="0" borderId="6" xfId="0" applyNumberFormat="1" applyFont="1" applyFill="1" applyBorder="1" applyAlignment="1"/>
    <xf numFmtId="180" fontId="9" fillId="0" borderId="2" xfId="0" applyNumberFormat="1" applyFont="1" applyFill="1" applyBorder="1" applyAlignment="1">
      <alignment horizontal="right"/>
    </xf>
    <xf numFmtId="180" fontId="9" fillId="0" borderId="2" xfId="0" applyNumberFormat="1" applyFont="1" applyFill="1" applyBorder="1" applyAlignment="1">
      <alignment horizontal="center"/>
    </xf>
    <xf numFmtId="180" fontId="9" fillId="0" borderId="3" xfId="0" applyNumberFormat="1" applyFont="1" applyFill="1" applyBorder="1" applyAlignment="1">
      <alignment horizontal="center"/>
    </xf>
    <xf numFmtId="180" fontId="9" fillId="0" borderId="2" xfId="0" applyNumberFormat="1" applyFont="1" applyFill="1" applyBorder="1" applyAlignment="1"/>
    <xf numFmtId="180" fontId="9" fillId="0" borderId="1" xfId="0" applyNumberFormat="1" applyFont="1" applyFill="1" applyBorder="1" applyAlignment="1">
      <alignment horizontal="right"/>
    </xf>
    <xf numFmtId="180" fontId="9" fillId="0" borderId="1" xfId="0" applyNumberFormat="1" applyFont="1" applyFill="1" applyBorder="1" applyProtection="1">
      <protection locked="0"/>
    </xf>
    <xf numFmtId="180" fontId="7" fillId="0" borderId="0" xfId="0" applyNumberFormat="1" applyFont="1" applyFill="1" applyBorder="1" applyAlignment="1">
      <alignment horizontal="center" wrapText="1" shrinkToFit="1"/>
    </xf>
    <xf numFmtId="178" fontId="7" fillId="0" borderId="2" xfId="0" applyNumberFormat="1" applyFont="1" applyFill="1" applyBorder="1" applyAlignment="1">
      <alignment horizontal="right" vertical="center" shrinkToFit="1"/>
    </xf>
    <xf numFmtId="178" fontId="7" fillId="0" borderId="3" xfId="0" applyNumberFormat="1" applyFont="1" applyFill="1" applyBorder="1" applyAlignment="1">
      <alignment horizontal="right" vertical="center" shrinkToFit="1"/>
    </xf>
    <xf numFmtId="178" fontId="7" fillId="0" borderId="2" xfId="0" applyNumberFormat="1" applyFont="1" applyFill="1" applyBorder="1" applyAlignment="1">
      <alignment horizontal="center" vertical="center" shrinkToFit="1"/>
    </xf>
    <xf numFmtId="178" fontId="7" fillId="0" borderId="3" xfId="0" applyNumberFormat="1" applyFont="1" applyFill="1" applyBorder="1" applyAlignment="1">
      <alignment horizontal="center" vertical="center" shrinkToFit="1"/>
    </xf>
    <xf numFmtId="180" fontId="9" fillId="0" borderId="2" xfId="0" applyNumberFormat="1" applyFont="1" applyFill="1" applyBorder="1" applyAlignment="1">
      <alignment horizontal="right"/>
    </xf>
    <xf numFmtId="180" fontId="9" fillId="0" borderId="3" xfId="0" applyNumberFormat="1" applyFont="1" applyFill="1" applyBorder="1" applyAlignment="1">
      <alignment horizontal="right"/>
    </xf>
    <xf numFmtId="180" fontId="9" fillId="0" borderId="2" xfId="0" applyNumberFormat="1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right"/>
    </xf>
    <xf numFmtId="180" fontId="9" fillId="0" borderId="3" xfId="0" applyNumberFormat="1" applyFont="1" applyFill="1" applyBorder="1" applyAlignment="1">
      <alignment horizontal="center"/>
    </xf>
    <xf numFmtId="180" fontId="9" fillId="0" borderId="2" xfId="0" applyNumberFormat="1" applyFont="1" applyFill="1" applyBorder="1" applyAlignment="1">
      <alignment horizontal="center" shrinkToFit="1"/>
    </xf>
    <xf numFmtId="180" fontId="9" fillId="0" borderId="11" xfId="0" applyNumberFormat="1" applyFont="1" applyFill="1" applyBorder="1" applyAlignment="1">
      <alignment horizontal="center" shrinkToFit="1"/>
    </xf>
    <xf numFmtId="49" fontId="9" fillId="0" borderId="5" xfId="0" applyNumberFormat="1" applyFont="1" applyFill="1" applyBorder="1" applyAlignment="1">
      <alignment horizontal="center" vertical="distributed" wrapText="1"/>
    </xf>
    <xf numFmtId="180" fontId="9" fillId="0" borderId="3" xfId="0" applyNumberFormat="1" applyFont="1" applyFill="1" applyBorder="1" applyAlignment="1">
      <alignment horizontal="center" shrinkToFit="1"/>
    </xf>
    <xf numFmtId="180" fontId="9" fillId="0" borderId="2" xfId="0" applyNumberFormat="1" applyFont="1" applyFill="1" applyBorder="1" applyAlignment="1"/>
    <xf numFmtId="180" fontId="9" fillId="0" borderId="3" xfId="0" applyNumberFormat="1" applyFont="1" applyFill="1" applyBorder="1" applyAlignment="1"/>
    <xf numFmtId="180" fontId="9" fillId="0" borderId="1" xfId="0" applyNumberFormat="1" applyFont="1" applyFill="1" applyBorder="1" applyAlignment="1">
      <alignment horizontal="right"/>
    </xf>
    <xf numFmtId="180" fontId="0" fillId="0" borderId="3" xfId="0" applyNumberFormat="1" applyFont="1" applyFill="1" applyBorder="1" applyAlignment="1"/>
    <xf numFmtId="179" fontId="9" fillId="0" borderId="2" xfId="0" applyNumberFormat="1" applyFont="1" applyFill="1" applyBorder="1" applyAlignment="1">
      <alignment horizontal="right"/>
    </xf>
    <xf numFmtId="179" fontId="9" fillId="0" borderId="3" xfId="0" applyNumberFormat="1" applyFont="1" applyFill="1" applyBorder="1" applyAlignment="1">
      <alignment horizontal="right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horizontal="left" vertical="center"/>
    </xf>
    <xf numFmtId="0" fontId="11" fillId="0" borderId="0" xfId="2" applyFont="1" applyFill="1">
      <alignment vertical="center"/>
    </xf>
    <xf numFmtId="0" fontId="13" fillId="0" borderId="0" xfId="2" applyFont="1" applyFill="1">
      <alignment vertical="center"/>
    </xf>
    <xf numFmtId="0" fontId="11" fillId="0" borderId="0" xfId="2" applyFont="1" applyFill="1" applyAlignment="1">
      <alignment horizontal="center" vertical="center"/>
    </xf>
    <xf numFmtId="0" fontId="11" fillId="0" borderId="0" xfId="2" applyFont="1" applyFill="1" applyAlignment="1">
      <alignment horizontal="right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Fill="1" applyBorder="1">
      <alignment vertical="center"/>
    </xf>
    <xf numFmtId="0" fontId="11" fillId="0" borderId="1" xfId="2" applyFont="1" applyFill="1" applyBorder="1" applyAlignment="1">
      <alignment horizontal="right" vertical="center"/>
    </xf>
    <xf numFmtId="0" fontId="14" fillId="0" borderId="1" xfId="2" applyFont="1" applyFill="1" applyBorder="1" applyAlignment="1">
      <alignment horizontal="right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1" fillId="0" borderId="7" xfId="2" applyFont="1" applyFill="1" applyBorder="1" applyAlignment="1">
      <alignment horizontal="center" vertical="center"/>
    </xf>
    <xf numFmtId="0" fontId="13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horizontal="left" vertical="center"/>
    </xf>
    <xf numFmtId="0" fontId="15" fillId="0" borderId="0" xfId="2" applyFont="1" applyFill="1">
      <alignment vertical="center"/>
    </xf>
    <xf numFmtId="0" fontId="15" fillId="0" borderId="0" xfId="2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C39" sqref="C39"/>
    </sheetView>
  </sheetViews>
  <sheetFormatPr defaultRowHeight="13.5"/>
  <cols>
    <col min="1" max="1" width="15.5" style="127" customWidth="1"/>
    <col min="2" max="2" width="4.375" style="139" customWidth="1"/>
    <col min="3" max="3" width="40.25" style="127" customWidth="1"/>
    <col min="4" max="4" width="36.375" style="140" customWidth="1"/>
    <col min="5" max="5" width="4" style="127" customWidth="1"/>
    <col min="6" max="7" width="9" style="127"/>
    <col min="8" max="8" width="27.125" style="127" customWidth="1"/>
    <col min="9" max="16384" width="9" style="127"/>
  </cols>
  <sheetData>
    <row r="1" spans="1:4" ht="24.95" customHeight="1">
      <c r="A1" s="124" t="s">
        <v>193</v>
      </c>
      <c r="B1" s="124"/>
      <c r="C1" s="125"/>
      <c r="D1" s="126"/>
    </row>
    <row r="2" spans="1:4" ht="15" customHeight="1">
      <c r="A2" s="126"/>
      <c r="B2" s="128"/>
      <c r="C2" s="126"/>
      <c r="D2" s="129" t="s">
        <v>194</v>
      </c>
    </row>
    <row r="3" spans="1:4" ht="23.25" customHeight="1">
      <c r="A3" s="130" t="s">
        <v>195</v>
      </c>
      <c r="B3" s="131">
        <v>1</v>
      </c>
      <c r="C3" s="132" t="s">
        <v>196</v>
      </c>
      <c r="D3" s="133" t="s">
        <v>197</v>
      </c>
    </row>
    <row r="4" spans="1:4" ht="23.25" customHeight="1">
      <c r="A4" s="130"/>
      <c r="B4" s="131">
        <v>2</v>
      </c>
      <c r="C4" s="132" t="s">
        <v>198</v>
      </c>
      <c r="D4" s="133" t="s">
        <v>199</v>
      </c>
    </row>
    <row r="5" spans="1:4" ht="23.25" customHeight="1">
      <c r="A5" s="130" t="s">
        <v>200</v>
      </c>
      <c r="B5" s="131">
        <v>3</v>
      </c>
      <c r="C5" s="132" t="s">
        <v>201</v>
      </c>
      <c r="D5" s="133" t="s">
        <v>202</v>
      </c>
    </row>
    <row r="6" spans="1:4" ht="23.25" customHeight="1">
      <c r="A6" s="130"/>
      <c r="B6" s="131">
        <v>4</v>
      </c>
      <c r="C6" s="132" t="s">
        <v>203</v>
      </c>
      <c r="D6" s="133" t="s">
        <v>204</v>
      </c>
    </row>
    <row r="7" spans="1:4" ht="23.25" customHeight="1">
      <c r="A7" s="130"/>
      <c r="B7" s="131">
        <v>5</v>
      </c>
      <c r="C7" s="132" t="s">
        <v>205</v>
      </c>
      <c r="D7" s="133" t="s">
        <v>206</v>
      </c>
    </row>
    <row r="8" spans="1:4" ht="23.25" customHeight="1">
      <c r="A8" s="130"/>
      <c r="B8" s="131">
        <v>6</v>
      </c>
      <c r="C8" s="132" t="s">
        <v>207</v>
      </c>
      <c r="D8" s="133" t="s">
        <v>208</v>
      </c>
    </row>
    <row r="9" spans="1:4" ht="23.25" customHeight="1">
      <c r="A9" s="130" t="s">
        <v>209</v>
      </c>
      <c r="B9" s="131">
        <v>7</v>
      </c>
      <c r="C9" s="132" t="s">
        <v>210</v>
      </c>
      <c r="D9" s="134" t="s">
        <v>211</v>
      </c>
    </row>
    <row r="10" spans="1:4" ht="23.25" customHeight="1">
      <c r="A10" s="130"/>
      <c r="B10" s="131">
        <v>8</v>
      </c>
      <c r="C10" s="132" t="s">
        <v>212</v>
      </c>
      <c r="D10" s="133" t="s">
        <v>213</v>
      </c>
    </row>
    <row r="11" spans="1:4" ht="23.25" customHeight="1">
      <c r="A11" s="130"/>
      <c r="B11" s="131">
        <v>9</v>
      </c>
      <c r="C11" s="132" t="s">
        <v>214</v>
      </c>
      <c r="D11" s="133" t="s">
        <v>215</v>
      </c>
    </row>
    <row r="12" spans="1:4" ht="23.25" customHeight="1">
      <c r="A12" s="130"/>
      <c r="B12" s="131">
        <v>10</v>
      </c>
      <c r="C12" s="132" t="s">
        <v>216</v>
      </c>
      <c r="D12" s="133" t="s">
        <v>217</v>
      </c>
    </row>
    <row r="13" spans="1:4" ht="23.25" customHeight="1">
      <c r="A13" s="130"/>
      <c r="B13" s="131">
        <v>11</v>
      </c>
      <c r="C13" s="132" t="s">
        <v>218</v>
      </c>
      <c r="D13" s="133" t="s">
        <v>219</v>
      </c>
    </row>
    <row r="14" spans="1:4" ht="23.25" customHeight="1">
      <c r="A14" s="130"/>
      <c r="B14" s="131">
        <v>12</v>
      </c>
      <c r="C14" s="132" t="s">
        <v>220</v>
      </c>
      <c r="D14" s="133" t="s">
        <v>221</v>
      </c>
    </row>
    <row r="15" spans="1:4" ht="23.25" customHeight="1">
      <c r="A15" s="135" t="s">
        <v>222</v>
      </c>
      <c r="B15" s="131">
        <v>13</v>
      </c>
      <c r="C15" s="132" t="s">
        <v>223</v>
      </c>
      <c r="D15" s="133" t="s">
        <v>224</v>
      </c>
    </row>
    <row r="16" spans="1:4" ht="23.25" customHeight="1">
      <c r="A16" s="136"/>
      <c r="B16" s="131">
        <v>14</v>
      </c>
      <c r="C16" s="132" t="s">
        <v>225</v>
      </c>
      <c r="D16" s="133" t="s">
        <v>226</v>
      </c>
    </row>
    <row r="17" spans="1:4" ht="23.25" customHeight="1">
      <c r="A17" s="137"/>
      <c r="B17" s="131">
        <v>15</v>
      </c>
      <c r="C17" s="132" t="s">
        <v>227</v>
      </c>
      <c r="D17" s="133" t="s">
        <v>228</v>
      </c>
    </row>
    <row r="18" spans="1:4" ht="23.25" customHeight="1">
      <c r="A18" s="136" t="s">
        <v>229</v>
      </c>
      <c r="B18" s="131">
        <v>16</v>
      </c>
      <c r="C18" s="132" t="s">
        <v>230</v>
      </c>
      <c r="D18" s="133" t="s">
        <v>231</v>
      </c>
    </row>
    <row r="19" spans="1:4" ht="23.25" customHeight="1">
      <c r="A19" s="136"/>
      <c r="B19" s="131">
        <v>17</v>
      </c>
      <c r="C19" s="132" t="s">
        <v>232</v>
      </c>
      <c r="D19" s="133" t="s">
        <v>233</v>
      </c>
    </row>
    <row r="20" spans="1:4" ht="23.25" customHeight="1">
      <c r="A20" s="136"/>
      <c r="B20" s="131">
        <v>18</v>
      </c>
      <c r="C20" s="132" t="s">
        <v>234</v>
      </c>
      <c r="D20" s="134" t="s">
        <v>235</v>
      </c>
    </row>
    <row r="21" spans="1:4" ht="23.25" customHeight="1">
      <c r="A21" s="136"/>
      <c r="B21" s="131">
        <v>19</v>
      </c>
      <c r="C21" s="132" t="s">
        <v>236</v>
      </c>
      <c r="D21" s="133" t="s">
        <v>237</v>
      </c>
    </row>
    <row r="22" spans="1:4" ht="23.25" customHeight="1">
      <c r="A22" s="137"/>
      <c r="B22" s="131">
        <v>20</v>
      </c>
      <c r="C22" s="132" t="s">
        <v>238</v>
      </c>
      <c r="D22" s="133" t="s">
        <v>239</v>
      </c>
    </row>
    <row r="23" spans="1:4" ht="23.25" customHeight="1">
      <c r="A23" s="135" t="s">
        <v>240</v>
      </c>
      <c r="B23" s="131">
        <v>21</v>
      </c>
      <c r="C23" s="132" t="s">
        <v>241</v>
      </c>
      <c r="D23" s="133" t="s">
        <v>242</v>
      </c>
    </row>
    <row r="24" spans="1:4" ht="23.25" customHeight="1">
      <c r="A24" s="136"/>
      <c r="B24" s="131">
        <v>22</v>
      </c>
      <c r="C24" s="132" t="s">
        <v>243</v>
      </c>
      <c r="D24" s="133" t="s">
        <v>244</v>
      </c>
    </row>
    <row r="25" spans="1:4" ht="23.25" customHeight="1">
      <c r="A25" s="136"/>
      <c r="B25" s="131">
        <v>23</v>
      </c>
      <c r="C25" s="132" t="s">
        <v>245</v>
      </c>
      <c r="D25" s="133" t="s">
        <v>246</v>
      </c>
    </row>
    <row r="26" spans="1:4" ht="23.25" customHeight="1">
      <c r="A26" s="136"/>
      <c r="B26" s="131">
        <v>24</v>
      </c>
      <c r="C26" s="132" t="s">
        <v>247</v>
      </c>
      <c r="D26" s="133" t="s">
        <v>248</v>
      </c>
    </row>
    <row r="27" spans="1:4" ht="23.25" customHeight="1">
      <c r="A27" s="136"/>
      <c r="B27" s="131">
        <v>25</v>
      </c>
      <c r="C27" s="132" t="s">
        <v>249</v>
      </c>
      <c r="D27" s="133" t="s">
        <v>250</v>
      </c>
    </row>
    <row r="28" spans="1:4" ht="23.25" customHeight="1">
      <c r="A28" s="136"/>
      <c r="B28" s="131">
        <v>26</v>
      </c>
      <c r="C28" s="132" t="s">
        <v>251</v>
      </c>
      <c r="D28" s="134" t="s">
        <v>252</v>
      </c>
    </row>
    <row r="29" spans="1:4" ht="23.25" customHeight="1">
      <c r="A29" s="136"/>
      <c r="B29" s="131">
        <v>27</v>
      </c>
      <c r="C29" s="132" t="s">
        <v>253</v>
      </c>
      <c r="D29" s="134" t="s">
        <v>254</v>
      </c>
    </row>
    <row r="30" spans="1:4" ht="23.25" customHeight="1">
      <c r="A30" s="136"/>
      <c r="B30" s="131">
        <v>28</v>
      </c>
      <c r="C30" s="132" t="s">
        <v>255</v>
      </c>
      <c r="D30" s="134" t="s">
        <v>256</v>
      </c>
    </row>
    <row r="31" spans="1:4" ht="23.25" customHeight="1">
      <c r="A31" s="138"/>
      <c r="B31" s="131">
        <v>29</v>
      </c>
      <c r="C31" s="132" t="s">
        <v>257</v>
      </c>
      <c r="D31" s="134" t="s">
        <v>258</v>
      </c>
    </row>
    <row r="32" spans="1:4" ht="23.25" customHeight="1">
      <c r="A32" s="131" t="s">
        <v>259</v>
      </c>
      <c r="B32" s="131">
        <v>30</v>
      </c>
      <c r="C32" s="132" t="s">
        <v>260</v>
      </c>
      <c r="D32" s="133" t="s">
        <v>261</v>
      </c>
    </row>
    <row r="33" spans="1:4" ht="20.100000000000001" customHeight="1">
      <c r="A33" s="141" t="s">
        <v>262</v>
      </c>
      <c r="B33" s="126"/>
      <c r="C33" s="125"/>
      <c r="D33" s="126"/>
    </row>
    <row r="34" spans="1:4" ht="20.100000000000001" customHeight="1">
      <c r="A34" s="141" t="s">
        <v>263</v>
      </c>
      <c r="B34" s="126"/>
      <c r="C34" s="125"/>
      <c r="D34" s="126"/>
    </row>
    <row r="35" spans="1:4" ht="20.100000000000001" customHeight="1">
      <c r="A35" s="141" t="s">
        <v>264</v>
      </c>
      <c r="B35" s="126"/>
      <c r="C35" s="125"/>
      <c r="D35" s="126"/>
    </row>
    <row r="36" spans="1:4" ht="20.100000000000001" customHeight="1">
      <c r="A36" s="142" t="s">
        <v>265</v>
      </c>
      <c r="B36" s="126"/>
      <c r="C36" s="125"/>
      <c r="D36" s="126"/>
    </row>
    <row r="37" spans="1:4" ht="20.100000000000001" customHeight="1"/>
    <row r="38" spans="1:4" ht="20.100000000000001" customHeight="1"/>
    <row r="40" spans="1:4">
      <c r="B40" s="140"/>
      <c r="D40" s="127"/>
    </row>
    <row r="41" spans="1:4">
      <c r="B41" s="140"/>
      <c r="D41" s="127"/>
    </row>
    <row r="42" spans="1:4">
      <c r="B42" s="140"/>
      <c r="D42" s="127"/>
    </row>
  </sheetData>
  <mergeCells count="6">
    <mergeCell ref="A3:A4"/>
    <mergeCell ref="A5:A8"/>
    <mergeCell ref="A9:A14"/>
    <mergeCell ref="A15:A17"/>
    <mergeCell ref="A18:A22"/>
    <mergeCell ref="A23:A30"/>
  </mergeCells>
  <phoneticPr fontId="3"/>
  <printOptions horizontalCentered="1" verticalCentered="1"/>
  <pageMargins left="0.51181102362204722" right="0.11811023622047245" top="0.59055118110236227" bottom="0.35433070866141736" header="0.31496062992125984" footer="0.31496062992125984"/>
  <pageSetup paperSize="9" orientation="portrait" r:id="rId1"/>
  <headerFooter>
    <oddFooter>&amp;C&amp;"ＭＳ 明朝,標準"- 13 -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zoomScaleNormal="100" workbookViewId="0">
      <selection activeCell="P12" sqref="P12"/>
    </sheetView>
  </sheetViews>
  <sheetFormatPr defaultRowHeight="12"/>
  <cols>
    <col min="1" max="1" width="7.5" style="2" customWidth="1"/>
    <col min="2" max="5" width="7.875" style="2" customWidth="1"/>
    <col min="6" max="6" width="7.5" style="2" customWidth="1"/>
    <col min="7" max="8" width="7.875" style="2" customWidth="1"/>
    <col min="9" max="9" width="1.625" style="2" customWidth="1"/>
    <col min="10" max="10" width="7.375" style="2" customWidth="1"/>
    <col min="11" max="11" width="8.25" style="2" customWidth="1"/>
    <col min="12" max="12" width="7.875" style="2" customWidth="1"/>
    <col min="13" max="13" width="6.375" style="2" customWidth="1"/>
    <col min="14" max="16384" width="9" style="2"/>
  </cols>
  <sheetData>
    <row r="1" spans="1:12" ht="13.5" customHeight="1">
      <c r="A1" s="5" t="s">
        <v>146</v>
      </c>
      <c r="B1" s="6"/>
      <c r="C1" s="6"/>
      <c r="D1" s="6"/>
      <c r="E1" s="6"/>
      <c r="F1" s="6"/>
      <c r="G1" s="6"/>
      <c r="H1" s="6"/>
      <c r="I1" s="6"/>
      <c r="J1" s="6" t="s">
        <v>163</v>
      </c>
      <c r="K1" s="6"/>
    </row>
    <row r="2" spans="1:12" s="1" customFormat="1" ht="33.75">
      <c r="A2" s="7"/>
      <c r="B2" s="7" t="s">
        <v>2</v>
      </c>
      <c r="C2" s="7" t="s">
        <v>4</v>
      </c>
      <c r="D2" s="7" t="s">
        <v>63</v>
      </c>
      <c r="E2" s="7" t="s">
        <v>64</v>
      </c>
      <c r="F2" s="7" t="s">
        <v>3</v>
      </c>
      <c r="G2" s="7" t="s">
        <v>145</v>
      </c>
      <c r="H2" s="70"/>
      <c r="I2" s="8"/>
      <c r="J2" s="7" t="s">
        <v>123</v>
      </c>
      <c r="K2" s="9" t="s">
        <v>69</v>
      </c>
      <c r="L2" s="31" t="s">
        <v>70</v>
      </c>
    </row>
    <row r="3" spans="1:12" s="3" customFormat="1" ht="13.5" customHeight="1">
      <c r="A3" s="9" t="s">
        <v>127</v>
      </c>
      <c r="B3" s="10">
        <v>24</v>
      </c>
      <c r="C3" s="10">
        <v>42535</v>
      </c>
      <c r="D3" s="10">
        <v>18045</v>
      </c>
      <c r="E3" s="10">
        <v>74529</v>
      </c>
      <c r="F3" s="10">
        <v>6409</v>
      </c>
      <c r="G3" s="10">
        <v>302</v>
      </c>
      <c r="H3" s="71"/>
      <c r="I3" s="11"/>
      <c r="J3" s="10" t="s">
        <v>122</v>
      </c>
      <c r="K3" s="10">
        <v>1627</v>
      </c>
      <c r="L3" s="32">
        <f>K3/K15*100</f>
        <v>3.7873321073581789</v>
      </c>
    </row>
    <row r="4" spans="1:12" s="3" customFormat="1" ht="13.5" customHeight="1">
      <c r="A4" s="9" t="s">
        <v>128</v>
      </c>
      <c r="B4" s="10">
        <v>26</v>
      </c>
      <c r="C4" s="10">
        <v>49865</v>
      </c>
      <c r="D4" s="10">
        <v>20584</v>
      </c>
      <c r="E4" s="10">
        <v>87257</v>
      </c>
      <c r="F4" s="10">
        <v>7232</v>
      </c>
      <c r="G4" s="10">
        <v>297</v>
      </c>
      <c r="H4" s="72"/>
      <c r="I4" s="11"/>
      <c r="J4" s="10" t="s">
        <v>7</v>
      </c>
      <c r="K4" s="10">
        <v>7995</v>
      </c>
      <c r="L4" s="32">
        <f>K4/K15*100</f>
        <v>18.610768407085825</v>
      </c>
    </row>
    <row r="5" spans="1:12" s="3" customFormat="1" ht="13.5" customHeight="1">
      <c r="A5" s="9" t="s">
        <v>129</v>
      </c>
      <c r="B5" s="10">
        <v>21</v>
      </c>
      <c r="C5" s="10">
        <v>40081</v>
      </c>
      <c r="D5" s="10">
        <v>17186</v>
      </c>
      <c r="E5" s="10">
        <v>71056</v>
      </c>
      <c r="F5" s="10">
        <v>6720</v>
      </c>
      <c r="G5" s="10">
        <v>222</v>
      </c>
      <c r="H5" s="71"/>
      <c r="I5" s="11"/>
      <c r="J5" s="33" t="s">
        <v>16</v>
      </c>
      <c r="K5" s="10">
        <f>SUM(K3:K4)</f>
        <v>9622</v>
      </c>
      <c r="L5" s="32">
        <f>K5/K15*100</f>
        <v>22.398100514444007</v>
      </c>
    </row>
    <row r="6" spans="1:12" s="3" customFormat="1" ht="13.5" customHeight="1">
      <c r="A6" s="9" t="s">
        <v>130</v>
      </c>
      <c r="B6" s="10">
        <v>26</v>
      </c>
      <c r="C6" s="10">
        <v>52270</v>
      </c>
      <c r="D6" s="10">
        <v>20295</v>
      </c>
      <c r="E6" s="10">
        <v>84691</v>
      </c>
      <c r="F6" s="10">
        <v>7260</v>
      </c>
      <c r="G6" s="10">
        <v>332</v>
      </c>
      <c r="H6" s="71"/>
      <c r="I6" s="11"/>
      <c r="J6" s="10" t="s">
        <v>8</v>
      </c>
      <c r="K6" s="10">
        <v>1960</v>
      </c>
      <c r="L6" s="32">
        <f>K6/K15*100</f>
        <v>4.562489815870947</v>
      </c>
    </row>
    <row r="7" spans="1:12" s="3" customFormat="1" ht="13.5" customHeight="1">
      <c r="A7" s="9" t="s">
        <v>131</v>
      </c>
      <c r="B7" s="10">
        <v>26</v>
      </c>
      <c r="C7" s="10">
        <v>61983</v>
      </c>
      <c r="D7" s="10">
        <v>21185</v>
      </c>
      <c r="E7" s="10">
        <v>86798</v>
      </c>
      <c r="F7" s="10">
        <v>6830</v>
      </c>
      <c r="G7" s="10">
        <v>507</v>
      </c>
      <c r="H7" s="71"/>
      <c r="I7" s="11"/>
      <c r="J7" s="10" t="s">
        <v>9</v>
      </c>
      <c r="K7" s="10">
        <v>1293</v>
      </c>
      <c r="L7" s="32">
        <f>K7/K15*100</f>
        <v>3.0098465979189459</v>
      </c>
    </row>
    <row r="8" spans="1:12" s="3" customFormat="1" ht="13.5" customHeight="1">
      <c r="A8" s="9" t="s">
        <v>132</v>
      </c>
      <c r="B8" s="10">
        <v>25</v>
      </c>
      <c r="C8" s="10">
        <v>46851</v>
      </c>
      <c r="D8" s="10">
        <v>19126</v>
      </c>
      <c r="E8" s="10">
        <v>80133</v>
      </c>
      <c r="F8" s="10">
        <v>6687</v>
      </c>
      <c r="G8" s="10">
        <v>227</v>
      </c>
      <c r="H8" s="71"/>
      <c r="I8" s="11"/>
      <c r="J8" s="10" t="s">
        <v>10</v>
      </c>
      <c r="K8" s="10">
        <v>2440</v>
      </c>
      <c r="L8" s="32">
        <f>K8/K15*100</f>
        <v>5.6798342605740357</v>
      </c>
    </row>
    <row r="9" spans="1:12" s="3" customFormat="1" ht="13.5" customHeight="1">
      <c r="A9" s="9" t="s">
        <v>124</v>
      </c>
      <c r="B9" s="10">
        <v>25</v>
      </c>
      <c r="C9" s="10">
        <v>47768</v>
      </c>
      <c r="D9" s="10">
        <v>19894</v>
      </c>
      <c r="E9" s="10">
        <v>83492</v>
      </c>
      <c r="F9" s="10">
        <v>7404</v>
      </c>
      <c r="G9" s="10">
        <v>193</v>
      </c>
      <c r="H9" s="71"/>
      <c r="I9" s="11"/>
      <c r="J9" s="10" t="s">
        <v>59</v>
      </c>
      <c r="K9" s="10">
        <v>3201</v>
      </c>
      <c r="L9" s="32">
        <f>K9/K15*100</f>
        <v>7.4512907656137246</v>
      </c>
    </row>
    <row r="10" spans="1:12" s="3" customFormat="1" ht="13.5" customHeight="1">
      <c r="A10" s="9" t="s">
        <v>125</v>
      </c>
      <c r="B10" s="10">
        <v>22</v>
      </c>
      <c r="C10" s="10">
        <v>43973</v>
      </c>
      <c r="D10" s="10">
        <v>18707</v>
      </c>
      <c r="E10" s="10">
        <v>78264</v>
      </c>
      <c r="F10" s="10">
        <v>7226</v>
      </c>
      <c r="G10" s="10">
        <v>176</v>
      </c>
      <c r="H10" s="71"/>
      <c r="I10" s="11"/>
      <c r="J10" s="10" t="s">
        <v>11</v>
      </c>
      <c r="K10" s="10">
        <v>7005</v>
      </c>
      <c r="L10" s="32">
        <f>K10/K15*100</f>
        <v>16.306245489885704</v>
      </c>
    </row>
    <row r="11" spans="1:12" s="3" customFormat="1" ht="13.5" customHeight="1">
      <c r="A11" s="9" t="s">
        <v>126</v>
      </c>
      <c r="B11" s="10">
        <v>23</v>
      </c>
      <c r="C11" s="10">
        <v>40703</v>
      </c>
      <c r="D11" s="10">
        <v>17799</v>
      </c>
      <c r="E11" s="10">
        <v>75249</v>
      </c>
      <c r="F11" s="10">
        <v>6907</v>
      </c>
      <c r="G11" s="10">
        <v>168</v>
      </c>
      <c r="H11" s="71"/>
      <c r="I11" s="11"/>
      <c r="J11" s="10" t="s">
        <v>12</v>
      </c>
      <c r="K11" s="10">
        <v>8158</v>
      </c>
      <c r="L11" s="32">
        <f>K11/K15*100</f>
        <v>18.990199958099581</v>
      </c>
    </row>
    <row r="12" spans="1:12" s="3" customFormat="1" ht="13.5" customHeight="1">
      <c r="A12" s="9" t="s">
        <v>133</v>
      </c>
      <c r="B12" s="10">
        <v>22</v>
      </c>
      <c r="C12" s="10">
        <v>44012</v>
      </c>
      <c r="D12" s="10">
        <v>18623</v>
      </c>
      <c r="E12" s="10">
        <v>80102</v>
      </c>
      <c r="F12" s="10">
        <v>7238</v>
      </c>
      <c r="G12" s="10">
        <v>202</v>
      </c>
      <c r="H12" s="71"/>
      <c r="I12" s="11"/>
      <c r="J12" s="10" t="s">
        <v>13</v>
      </c>
      <c r="K12" s="10">
        <v>3993</v>
      </c>
      <c r="L12" s="32">
        <f>K12/K15*100</f>
        <v>9.2949090993738217</v>
      </c>
    </row>
    <row r="13" spans="1:12" s="3" customFormat="1" ht="13.5" customHeight="1">
      <c r="A13" s="9" t="s">
        <v>134</v>
      </c>
      <c r="B13" s="10">
        <v>19</v>
      </c>
      <c r="C13" s="10">
        <v>39173</v>
      </c>
      <c r="D13" s="10">
        <v>16905</v>
      </c>
      <c r="E13" s="10">
        <v>70138</v>
      </c>
      <c r="F13" s="10">
        <v>7089</v>
      </c>
      <c r="G13" s="10">
        <v>12</v>
      </c>
      <c r="H13" s="71"/>
      <c r="I13" s="11"/>
      <c r="J13" s="10" t="s">
        <v>14</v>
      </c>
      <c r="K13" s="10">
        <v>5287</v>
      </c>
      <c r="L13" s="32">
        <f>K13/K15*100</f>
        <v>12.307083498219232</v>
      </c>
    </row>
    <row r="14" spans="1:12" s="3" customFormat="1" ht="13.5" customHeight="1">
      <c r="A14" s="9" t="s">
        <v>135</v>
      </c>
      <c r="B14" s="10">
        <v>26</v>
      </c>
      <c r="C14" s="10">
        <v>45975</v>
      </c>
      <c r="D14" s="10">
        <v>19416</v>
      </c>
      <c r="E14" s="10">
        <v>79812</v>
      </c>
      <c r="F14" s="10">
        <v>7392</v>
      </c>
      <c r="G14" s="10">
        <v>233</v>
      </c>
      <c r="H14" s="71"/>
      <c r="I14" s="11"/>
      <c r="J14" s="33" t="s">
        <v>17</v>
      </c>
      <c r="K14" s="10">
        <f>SUM(K6:K13)</f>
        <v>33337</v>
      </c>
      <c r="L14" s="32">
        <f>K14/K15*100</f>
        <v>77.60189948555599</v>
      </c>
    </row>
    <row r="15" spans="1:12" s="3" customFormat="1" ht="13.5" customHeight="1">
      <c r="A15" s="9" t="s">
        <v>136</v>
      </c>
      <c r="B15" s="10">
        <f t="shared" ref="B15:G15" si="0">SUM(B3:B14)</f>
        <v>285</v>
      </c>
      <c r="C15" s="10">
        <f t="shared" si="0"/>
        <v>555189</v>
      </c>
      <c r="D15" s="10">
        <f t="shared" si="0"/>
        <v>227765</v>
      </c>
      <c r="E15" s="10">
        <f t="shared" si="0"/>
        <v>951521</v>
      </c>
      <c r="F15" s="10">
        <f t="shared" si="0"/>
        <v>84394</v>
      </c>
      <c r="G15" s="10">
        <f t="shared" si="0"/>
        <v>2871</v>
      </c>
      <c r="H15" s="71"/>
      <c r="I15" s="11"/>
      <c r="J15" s="33" t="s">
        <v>15</v>
      </c>
      <c r="K15" s="10">
        <f>K5+K14</f>
        <v>42959</v>
      </c>
      <c r="L15" s="10">
        <v>100</v>
      </c>
    </row>
    <row r="16" spans="1:12" s="3" customFormat="1" ht="13.5" customHeight="1">
      <c r="A16" s="9" t="s">
        <v>0</v>
      </c>
      <c r="B16" s="22"/>
      <c r="C16" s="10">
        <f>C15/B15</f>
        <v>1948.0315789473684</v>
      </c>
      <c r="D16" s="10">
        <f>D15/B15</f>
        <v>799.17543859649118</v>
      </c>
      <c r="E16" s="10">
        <f>E15/B15</f>
        <v>3338.6701754385963</v>
      </c>
      <c r="F16" s="10">
        <f>F15/B15</f>
        <v>296.11929824561406</v>
      </c>
      <c r="G16" s="10">
        <f>G15/B15</f>
        <v>10.073684210526316</v>
      </c>
      <c r="H16" s="71"/>
      <c r="I16" s="11"/>
      <c r="J16" s="33" t="s">
        <v>18</v>
      </c>
      <c r="K16" s="10">
        <v>106</v>
      </c>
      <c r="L16" s="11"/>
    </row>
    <row r="17" spans="1:12" s="3" customFormat="1" ht="13.5" customHeight="1">
      <c r="A17" s="9" t="s">
        <v>1</v>
      </c>
      <c r="B17" s="10">
        <f t="shared" ref="B17:F17" si="1">B15/12</f>
        <v>23.75</v>
      </c>
      <c r="C17" s="10">
        <f t="shared" si="1"/>
        <v>46265.75</v>
      </c>
      <c r="D17" s="10">
        <f t="shared" si="1"/>
        <v>18980.416666666668</v>
      </c>
      <c r="E17" s="10">
        <f>E15/12</f>
        <v>79293.416666666672</v>
      </c>
      <c r="F17" s="10">
        <f t="shared" si="1"/>
        <v>7032.833333333333</v>
      </c>
      <c r="G17" s="10">
        <f>G15/12</f>
        <v>239.25</v>
      </c>
      <c r="H17" s="71"/>
      <c r="I17" s="11"/>
      <c r="J17" s="33" t="s">
        <v>190</v>
      </c>
      <c r="K17" s="10">
        <v>47</v>
      </c>
      <c r="L17" s="11"/>
    </row>
    <row r="18" spans="1:12" ht="13.5" customHeight="1">
      <c r="A18" s="6"/>
      <c r="B18" s="6"/>
      <c r="C18" s="6"/>
      <c r="D18" s="6"/>
      <c r="E18" s="6"/>
      <c r="F18" s="6"/>
      <c r="G18" s="6"/>
      <c r="H18" s="6"/>
      <c r="I18" s="6"/>
      <c r="J18" s="33" t="s">
        <v>19</v>
      </c>
      <c r="K18" s="10">
        <f>SUM(K15:K17)</f>
        <v>43112</v>
      </c>
    </row>
    <row r="19" spans="1:12" ht="13.5" customHeight="1">
      <c r="A19" s="6"/>
      <c r="B19" s="6"/>
      <c r="C19" s="6"/>
      <c r="D19" s="6"/>
      <c r="E19" s="6"/>
      <c r="F19" s="6"/>
      <c r="G19" s="6"/>
      <c r="H19" s="6"/>
      <c r="I19" s="6"/>
      <c r="J19" s="21"/>
    </row>
    <row r="20" spans="1:12" ht="13.5" customHeight="1">
      <c r="A20" s="12" t="s">
        <v>147</v>
      </c>
      <c r="B20" s="6"/>
      <c r="C20" s="6"/>
      <c r="D20" s="6"/>
      <c r="E20" s="6"/>
      <c r="F20" s="6"/>
      <c r="G20" s="6"/>
      <c r="H20" s="6"/>
      <c r="I20" s="6"/>
      <c r="J20" s="6"/>
    </row>
    <row r="21" spans="1:12" s="3" customFormat="1" ht="13.5">
      <c r="A21" s="9" t="s">
        <v>67</v>
      </c>
      <c r="B21" s="9" t="s">
        <v>78</v>
      </c>
      <c r="C21" s="9" t="s">
        <v>56</v>
      </c>
      <c r="D21" s="9" t="s">
        <v>57</v>
      </c>
      <c r="E21" s="9" t="s">
        <v>79</v>
      </c>
      <c r="F21" s="9" t="s">
        <v>58</v>
      </c>
      <c r="G21" s="9" t="s">
        <v>80</v>
      </c>
      <c r="H21" s="9" t="s">
        <v>71</v>
      </c>
      <c r="I21" s="106" t="s">
        <v>68</v>
      </c>
      <c r="J21" s="107"/>
      <c r="K21" s="34" t="s">
        <v>65</v>
      </c>
    </row>
    <row r="22" spans="1:12" s="3" customFormat="1" ht="13.5" customHeight="1">
      <c r="A22" s="10" t="s">
        <v>6</v>
      </c>
      <c r="B22" s="10">
        <v>10974</v>
      </c>
      <c r="C22" s="10">
        <v>3056</v>
      </c>
      <c r="D22" s="10">
        <v>1509</v>
      </c>
      <c r="E22" s="10">
        <v>961</v>
      </c>
      <c r="F22" s="10">
        <v>1496</v>
      </c>
      <c r="G22" s="10">
        <v>662</v>
      </c>
      <c r="H22" s="10">
        <v>0</v>
      </c>
      <c r="I22" s="104">
        <f>SUM(B22:H22)</f>
        <v>18658</v>
      </c>
      <c r="J22" s="105"/>
      <c r="K22" s="32">
        <f>I22/I35*100</f>
        <v>5.7902740278682927</v>
      </c>
    </row>
    <row r="23" spans="1:12" s="3" customFormat="1" ht="13.5" customHeight="1">
      <c r="A23" s="10" t="s">
        <v>7</v>
      </c>
      <c r="B23" s="10">
        <v>29529</v>
      </c>
      <c r="C23" s="10">
        <v>6522</v>
      </c>
      <c r="D23" s="10">
        <v>3799</v>
      </c>
      <c r="E23" s="10">
        <v>2044</v>
      </c>
      <c r="F23" s="10">
        <v>3395</v>
      </c>
      <c r="G23" s="10">
        <v>1726</v>
      </c>
      <c r="H23" s="10">
        <v>0</v>
      </c>
      <c r="I23" s="104">
        <f>SUM(B23:H23)</f>
        <v>47015</v>
      </c>
      <c r="J23" s="105"/>
      <c r="K23" s="32">
        <f>I23/I35*100</f>
        <v>14.590509884244174</v>
      </c>
    </row>
    <row r="24" spans="1:12" s="3" customFormat="1" ht="13.5" customHeight="1">
      <c r="A24" s="33" t="s">
        <v>16</v>
      </c>
      <c r="B24" s="10">
        <f>B22+B23</f>
        <v>40503</v>
      </c>
      <c r="C24" s="10">
        <f t="shared" ref="C24:H24" si="2">C22+C23</f>
        <v>9578</v>
      </c>
      <c r="D24" s="10">
        <f t="shared" si="2"/>
        <v>5308</v>
      </c>
      <c r="E24" s="10">
        <f t="shared" si="2"/>
        <v>3005</v>
      </c>
      <c r="F24" s="10">
        <f t="shared" si="2"/>
        <v>4891</v>
      </c>
      <c r="G24" s="10">
        <f t="shared" si="2"/>
        <v>2388</v>
      </c>
      <c r="H24" s="10">
        <f t="shared" si="2"/>
        <v>0</v>
      </c>
      <c r="I24" s="104">
        <f>SUM(B24:H24)</f>
        <v>65673</v>
      </c>
      <c r="J24" s="105"/>
      <c r="K24" s="32">
        <f t="shared" ref="K24" si="3">K22+K23</f>
        <v>20.380783912112467</v>
      </c>
    </row>
    <row r="25" spans="1:12" s="3" customFormat="1" ht="13.5" customHeight="1">
      <c r="A25" s="10" t="s">
        <v>8</v>
      </c>
      <c r="B25" s="10">
        <v>6081</v>
      </c>
      <c r="C25" s="10">
        <v>47</v>
      </c>
      <c r="D25" s="10">
        <v>493</v>
      </c>
      <c r="E25" s="10">
        <v>396</v>
      </c>
      <c r="F25" s="10">
        <v>428</v>
      </c>
      <c r="G25" s="10">
        <v>263</v>
      </c>
      <c r="H25" s="10">
        <v>0</v>
      </c>
      <c r="I25" s="104">
        <f t="shared" ref="I25:I32" si="4">SUM(B25:H25)</f>
        <v>7708</v>
      </c>
      <c r="J25" s="105"/>
      <c r="K25" s="32">
        <f>I25/I35*100</f>
        <v>2.3920801911677994</v>
      </c>
    </row>
    <row r="26" spans="1:12" s="3" customFormat="1" ht="13.5" customHeight="1">
      <c r="A26" s="10" t="s">
        <v>9</v>
      </c>
      <c r="B26" s="11">
        <v>3833</v>
      </c>
      <c r="C26" s="10">
        <v>17</v>
      </c>
      <c r="D26" s="10">
        <v>248</v>
      </c>
      <c r="E26" s="10">
        <v>370</v>
      </c>
      <c r="F26" s="10">
        <v>303</v>
      </c>
      <c r="G26" s="10">
        <v>86</v>
      </c>
      <c r="H26" s="10">
        <v>0</v>
      </c>
      <c r="I26" s="104">
        <f t="shared" si="4"/>
        <v>4857</v>
      </c>
      <c r="J26" s="105"/>
      <c r="K26" s="32">
        <f>I26/I35*100</f>
        <v>1.5073084442789313</v>
      </c>
    </row>
    <row r="27" spans="1:12" s="3" customFormat="1" ht="13.5" customHeight="1">
      <c r="A27" s="10" t="s">
        <v>10</v>
      </c>
      <c r="B27" s="10">
        <v>7468</v>
      </c>
      <c r="C27" s="10">
        <v>10</v>
      </c>
      <c r="D27" s="10">
        <v>178</v>
      </c>
      <c r="E27" s="10">
        <v>141</v>
      </c>
      <c r="F27" s="10">
        <v>193</v>
      </c>
      <c r="G27" s="10">
        <v>109</v>
      </c>
      <c r="H27" s="10">
        <v>0</v>
      </c>
      <c r="I27" s="104">
        <f t="shared" si="4"/>
        <v>8099</v>
      </c>
      <c r="J27" s="105"/>
      <c r="K27" s="32">
        <f>I27/I35*100</f>
        <v>2.5134220898116255</v>
      </c>
    </row>
    <row r="28" spans="1:12" s="3" customFormat="1" ht="13.5" customHeight="1">
      <c r="A28" s="10" t="s">
        <v>59</v>
      </c>
      <c r="B28" s="10">
        <v>10900</v>
      </c>
      <c r="C28" s="10">
        <v>49</v>
      </c>
      <c r="D28" s="10">
        <v>734</v>
      </c>
      <c r="E28" s="10">
        <v>199</v>
      </c>
      <c r="F28" s="10">
        <v>398</v>
      </c>
      <c r="G28" s="10">
        <v>219</v>
      </c>
      <c r="H28" s="10">
        <v>0</v>
      </c>
      <c r="I28" s="104">
        <f t="shared" si="4"/>
        <v>12499</v>
      </c>
      <c r="J28" s="105"/>
      <c r="K28" s="32">
        <f>I28/I35*100</f>
        <v>3.8789063712255221</v>
      </c>
    </row>
    <row r="29" spans="1:12" s="3" customFormat="1" ht="13.5" customHeight="1">
      <c r="A29" s="10" t="s">
        <v>11</v>
      </c>
      <c r="B29" s="10">
        <v>36908</v>
      </c>
      <c r="C29" s="10">
        <v>529</v>
      </c>
      <c r="D29" s="10">
        <v>5057</v>
      </c>
      <c r="E29" s="10">
        <v>1885</v>
      </c>
      <c r="F29" s="10">
        <v>3198</v>
      </c>
      <c r="G29" s="10">
        <v>2132</v>
      </c>
      <c r="H29" s="10">
        <v>0</v>
      </c>
      <c r="I29" s="104">
        <f t="shared" si="4"/>
        <v>49709</v>
      </c>
      <c r="J29" s="105"/>
      <c r="K29" s="32">
        <f>I29/I35*100</f>
        <v>15.426558669273499</v>
      </c>
    </row>
    <row r="30" spans="1:12" s="3" customFormat="1" ht="13.5" customHeight="1">
      <c r="A30" s="10" t="s">
        <v>12</v>
      </c>
      <c r="B30" s="10">
        <v>54645</v>
      </c>
      <c r="C30" s="10">
        <v>389</v>
      </c>
      <c r="D30" s="10">
        <v>5188</v>
      </c>
      <c r="E30" s="10">
        <v>3069</v>
      </c>
      <c r="F30" s="10">
        <v>5893</v>
      </c>
      <c r="G30" s="10">
        <v>2406</v>
      </c>
      <c r="H30" s="10">
        <v>0</v>
      </c>
      <c r="I30" s="104">
        <f t="shared" si="4"/>
        <v>71590</v>
      </c>
      <c r="J30" s="105"/>
      <c r="K30" s="32">
        <f>I30/I35*100</f>
        <v>22.217049933277472</v>
      </c>
    </row>
    <row r="31" spans="1:12" s="3" customFormat="1" ht="13.5" customHeight="1">
      <c r="A31" s="10" t="s">
        <v>13</v>
      </c>
      <c r="B31" s="10">
        <v>30964</v>
      </c>
      <c r="C31" s="10">
        <v>209</v>
      </c>
      <c r="D31" s="10">
        <v>2795</v>
      </c>
      <c r="E31" s="11">
        <v>2174</v>
      </c>
      <c r="F31" s="10">
        <v>3691</v>
      </c>
      <c r="G31" s="10">
        <v>1900</v>
      </c>
      <c r="H31" s="10">
        <v>0</v>
      </c>
      <c r="I31" s="104">
        <f t="shared" si="4"/>
        <v>41733</v>
      </c>
      <c r="J31" s="105"/>
      <c r="K31" s="32">
        <f>I31/I35*100</f>
        <v>12.951308071874127</v>
      </c>
    </row>
    <row r="32" spans="1:12" s="3" customFormat="1" ht="13.5" customHeight="1">
      <c r="A32" s="10" t="s">
        <v>14</v>
      </c>
      <c r="B32" s="10">
        <v>35648</v>
      </c>
      <c r="C32" s="10">
        <v>484</v>
      </c>
      <c r="D32" s="10">
        <v>4571</v>
      </c>
      <c r="E32" s="10">
        <v>2913</v>
      </c>
      <c r="F32" s="10">
        <v>3968</v>
      </c>
      <c r="G32" s="10">
        <v>12102</v>
      </c>
      <c r="H32" s="10">
        <v>0</v>
      </c>
      <c r="I32" s="104">
        <f t="shared" si="4"/>
        <v>59686</v>
      </c>
      <c r="J32" s="105"/>
      <c r="K32" s="32">
        <f>I32/I35*100</f>
        <v>18.522794277379511</v>
      </c>
    </row>
    <row r="33" spans="1:11" s="3" customFormat="1" ht="13.5" customHeight="1">
      <c r="A33" s="33" t="s">
        <v>17</v>
      </c>
      <c r="B33" s="10">
        <f t="shared" ref="B33:G33" si="5">SUM(B25:B32)</f>
        <v>186447</v>
      </c>
      <c r="C33" s="10">
        <f t="shared" si="5"/>
        <v>1734</v>
      </c>
      <c r="D33" s="10">
        <f t="shared" si="5"/>
        <v>19264</v>
      </c>
      <c r="E33" s="10">
        <f t="shared" si="5"/>
        <v>11147</v>
      </c>
      <c r="F33" s="10">
        <f t="shared" si="5"/>
        <v>18072</v>
      </c>
      <c r="G33" s="10">
        <f t="shared" si="5"/>
        <v>19217</v>
      </c>
      <c r="H33" s="10">
        <f>SUM(H25:H32)</f>
        <v>0</v>
      </c>
      <c r="I33" s="104">
        <f>SUM(B33:H33)</f>
        <v>255881</v>
      </c>
      <c r="J33" s="105"/>
      <c r="K33" s="32">
        <f>I33/I35*100</f>
        <v>79.40942804828849</v>
      </c>
    </row>
    <row r="34" spans="1:11" s="3" customFormat="1" ht="13.5" customHeight="1">
      <c r="A34" s="33" t="s">
        <v>185</v>
      </c>
      <c r="B34" s="10">
        <v>676</v>
      </c>
      <c r="C34" s="10"/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4">
        <f t="shared" ref="I34:I38" si="6">SUM(B34:H34)</f>
        <v>676</v>
      </c>
      <c r="J34" s="105"/>
      <c r="K34" s="32">
        <f>I34/I35*100</f>
        <v>0.20978803959904418</v>
      </c>
    </row>
    <row r="35" spans="1:11" s="3" customFormat="1" ht="13.5" customHeight="1">
      <c r="A35" s="33" t="s">
        <v>15</v>
      </c>
      <c r="B35" s="10">
        <f>B24+B33+B34</f>
        <v>227626</v>
      </c>
      <c r="C35" s="10">
        <f t="shared" ref="C35:H35" si="7">C24+C33+C34</f>
        <v>11312</v>
      </c>
      <c r="D35" s="10">
        <f t="shared" si="7"/>
        <v>24572</v>
      </c>
      <c r="E35" s="10">
        <f>E24+E33+E34</f>
        <v>14152</v>
      </c>
      <c r="F35" s="10">
        <f t="shared" si="7"/>
        <v>22963</v>
      </c>
      <c r="G35" s="10">
        <f t="shared" si="7"/>
        <v>21605</v>
      </c>
      <c r="H35" s="10">
        <f t="shared" si="7"/>
        <v>0</v>
      </c>
      <c r="I35" s="104">
        <f t="shared" si="6"/>
        <v>322230</v>
      </c>
      <c r="J35" s="105"/>
      <c r="K35" s="10">
        <v>100</v>
      </c>
    </row>
    <row r="36" spans="1:11" s="3" customFormat="1" ht="13.5" customHeight="1">
      <c r="A36" s="33" t="s">
        <v>18</v>
      </c>
      <c r="B36" s="10">
        <v>139</v>
      </c>
      <c r="C36" s="10">
        <v>0</v>
      </c>
      <c r="D36" s="10"/>
      <c r="E36" s="10">
        <v>0</v>
      </c>
      <c r="F36" s="10">
        <v>0</v>
      </c>
      <c r="G36" s="10"/>
      <c r="H36" s="10">
        <v>0</v>
      </c>
      <c r="I36" s="104">
        <f t="shared" si="6"/>
        <v>139</v>
      </c>
      <c r="J36" s="105"/>
    </row>
    <row r="37" spans="1:11" s="3" customFormat="1" ht="13.5" customHeight="1">
      <c r="A37" s="33" t="s">
        <v>140</v>
      </c>
      <c r="B37" s="10">
        <f>B35+B36</f>
        <v>227765</v>
      </c>
      <c r="C37" s="10">
        <f t="shared" ref="C37:H37" si="8">C35+C36</f>
        <v>11312</v>
      </c>
      <c r="D37" s="10">
        <f t="shared" si="8"/>
        <v>24572</v>
      </c>
      <c r="E37" s="10">
        <f t="shared" si="8"/>
        <v>14152</v>
      </c>
      <c r="F37" s="10">
        <f t="shared" si="8"/>
        <v>22963</v>
      </c>
      <c r="G37" s="10">
        <f t="shared" si="8"/>
        <v>21605</v>
      </c>
      <c r="H37" s="10">
        <f t="shared" si="8"/>
        <v>0</v>
      </c>
      <c r="I37" s="104">
        <f t="shared" si="6"/>
        <v>322369</v>
      </c>
      <c r="J37" s="105"/>
      <c r="K37" s="13"/>
    </row>
    <row r="38" spans="1:11" s="3" customFormat="1" ht="13.5" customHeight="1">
      <c r="A38" s="9" t="s">
        <v>142</v>
      </c>
      <c r="B38" s="32">
        <f>B37/I37*100</f>
        <v>70.653505765132508</v>
      </c>
      <c r="C38" s="32">
        <f>C37/I37*100</f>
        <v>3.5090222695110267</v>
      </c>
      <c r="D38" s="32">
        <f>D37/I37*100</f>
        <v>7.6223210048112566</v>
      </c>
      <c r="E38" s="32">
        <f>E37/I37*100</f>
        <v>4.3900002791831723</v>
      </c>
      <c r="F38" s="32">
        <f>F37/I37*100</f>
        <v>7.1232035338385513</v>
      </c>
      <c r="G38" s="32">
        <f>G37/I37*100</f>
        <v>6.7019471475234909</v>
      </c>
      <c r="H38" s="32">
        <v>0</v>
      </c>
      <c r="I38" s="104">
        <f t="shared" si="6"/>
        <v>100</v>
      </c>
      <c r="J38" s="105"/>
      <c r="K38" s="13"/>
    </row>
    <row r="39" spans="1:11" s="3" customFormat="1" ht="13.5" customHeight="1">
      <c r="K39" s="13"/>
    </row>
    <row r="40" spans="1:11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1" ht="13.5" customHeight="1">
      <c r="A41" s="5" t="s">
        <v>148</v>
      </c>
      <c r="B41" s="6"/>
      <c r="C41" s="6"/>
      <c r="D41" s="6"/>
      <c r="E41" s="6"/>
      <c r="F41" s="6"/>
      <c r="G41" s="6"/>
      <c r="H41" s="6"/>
      <c r="I41" s="6"/>
      <c r="J41" s="6"/>
    </row>
    <row r="42" spans="1:11" ht="13.5" customHeight="1">
      <c r="A42" s="9" t="s">
        <v>20</v>
      </c>
      <c r="B42" s="9" t="s">
        <v>81</v>
      </c>
      <c r="C42" s="9" t="s">
        <v>60</v>
      </c>
      <c r="D42" s="9" t="s">
        <v>61</v>
      </c>
      <c r="E42" s="9" t="s">
        <v>82</v>
      </c>
      <c r="F42" s="9" t="s">
        <v>62</v>
      </c>
      <c r="G42" s="9" t="s">
        <v>83</v>
      </c>
      <c r="H42" s="9" t="s">
        <v>68</v>
      </c>
    </row>
    <row r="43" spans="1:11" s="4" customFormat="1" ht="13.5" customHeight="1">
      <c r="A43" s="10" t="s">
        <v>21</v>
      </c>
      <c r="B43" s="10">
        <v>165131</v>
      </c>
      <c r="C43" s="10">
        <v>14547</v>
      </c>
      <c r="D43" s="10">
        <v>34573</v>
      </c>
      <c r="E43" s="10">
        <v>16758</v>
      </c>
      <c r="F43" s="10">
        <v>17456</v>
      </c>
      <c r="G43" s="10">
        <v>38103</v>
      </c>
      <c r="H43" s="10">
        <f>SUM(B43:G43)</f>
        <v>286568</v>
      </c>
    </row>
    <row r="44" spans="1:11" s="3" customFormat="1" ht="13.5" customHeight="1">
      <c r="A44" s="10" t="s">
        <v>155</v>
      </c>
      <c r="B44" s="10">
        <v>9662</v>
      </c>
      <c r="C44" s="10">
        <v>2</v>
      </c>
      <c r="D44" s="10">
        <v>0</v>
      </c>
      <c r="E44" s="10">
        <v>0</v>
      </c>
      <c r="F44" s="10">
        <v>0</v>
      </c>
      <c r="G44" s="10">
        <v>0</v>
      </c>
      <c r="H44" s="10">
        <f t="shared" ref="H44:H51" si="9">SUM(B44:G44)</f>
        <v>9664</v>
      </c>
    </row>
    <row r="45" spans="1:11" s="3" customFormat="1" ht="13.5" customHeight="1">
      <c r="A45" s="10" t="s">
        <v>22</v>
      </c>
      <c r="B45" s="10">
        <v>61802</v>
      </c>
      <c r="C45" s="10">
        <v>27879</v>
      </c>
      <c r="D45" s="10">
        <v>14042</v>
      </c>
      <c r="E45" s="10">
        <v>14319</v>
      </c>
      <c r="F45" s="10">
        <v>12528</v>
      </c>
      <c r="G45" s="10">
        <v>13875</v>
      </c>
      <c r="H45" s="10">
        <f t="shared" si="9"/>
        <v>144445</v>
      </c>
    </row>
    <row r="46" spans="1:11" s="3" customFormat="1" ht="13.5" customHeight="1">
      <c r="A46" s="10" t="s">
        <v>157</v>
      </c>
      <c r="B46" s="10">
        <v>7466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f t="shared" si="9"/>
        <v>7466</v>
      </c>
    </row>
    <row r="47" spans="1:11" s="3" customFormat="1" ht="13.5" customHeight="1">
      <c r="A47" s="10" t="s">
        <v>158</v>
      </c>
      <c r="B47" s="10">
        <v>2650</v>
      </c>
      <c r="C47" s="10">
        <v>0</v>
      </c>
      <c r="D47" s="10">
        <v>112</v>
      </c>
      <c r="E47" s="10">
        <v>12</v>
      </c>
      <c r="F47" s="10">
        <v>40</v>
      </c>
      <c r="G47" s="10">
        <v>59</v>
      </c>
      <c r="H47" s="10">
        <f t="shared" si="9"/>
        <v>2873</v>
      </c>
    </row>
    <row r="48" spans="1:11" s="3" customFormat="1" ht="13.5" customHeight="1">
      <c r="A48" s="10" t="s">
        <v>143</v>
      </c>
      <c r="B48" s="10">
        <v>12824</v>
      </c>
      <c r="C48" s="10">
        <v>0</v>
      </c>
      <c r="D48" s="10">
        <v>0</v>
      </c>
      <c r="E48" s="10">
        <v>7</v>
      </c>
      <c r="F48" s="10">
        <v>0</v>
      </c>
      <c r="G48" s="10">
        <v>0</v>
      </c>
      <c r="H48" s="10">
        <f t="shared" si="9"/>
        <v>12831</v>
      </c>
    </row>
    <row r="49" spans="1:10" s="3" customFormat="1" ht="13.5" customHeight="1">
      <c r="A49" s="10" t="s">
        <v>156</v>
      </c>
      <c r="B49" s="10">
        <v>11644</v>
      </c>
      <c r="C49" s="10">
        <v>0</v>
      </c>
      <c r="D49" s="10">
        <v>536</v>
      </c>
      <c r="E49" s="10">
        <v>1118</v>
      </c>
      <c r="F49" s="10">
        <v>572</v>
      </c>
      <c r="G49" s="10">
        <v>860</v>
      </c>
      <c r="H49" s="10">
        <f t="shared" si="9"/>
        <v>14730</v>
      </c>
    </row>
    <row r="50" spans="1:10" s="3" customFormat="1" ht="13.5" customHeight="1">
      <c r="A50" s="33" t="s">
        <v>24</v>
      </c>
      <c r="B50" s="10">
        <f>SUM(B43:B49)</f>
        <v>271179</v>
      </c>
      <c r="C50" s="10">
        <f t="shared" ref="C50:G50" si="10">SUM(C43:C49)</f>
        <v>42428</v>
      </c>
      <c r="D50" s="10">
        <f t="shared" si="10"/>
        <v>49263</v>
      </c>
      <c r="E50" s="10">
        <f t="shared" si="10"/>
        <v>32214</v>
      </c>
      <c r="F50" s="10">
        <f t="shared" si="10"/>
        <v>30596</v>
      </c>
      <c r="G50" s="10">
        <f t="shared" si="10"/>
        <v>52897</v>
      </c>
      <c r="H50" s="10">
        <f>SUM(H43:H49)</f>
        <v>478577</v>
      </c>
    </row>
    <row r="51" spans="1:10" s="3" customFormat="1" ht="13.5" customHeight="1">
      <c r="A51" s="10" t="s">
        <v>65</v>
      </c>
      <c r="B51" s="32">
        <f>B50/H50*100</f>
        <v>56.663608990820705</v>
      </c>
      <c r="C51" s="32">
        <f>C50/H50*100</f>
        <v>8.865449029100855</v>
      </c>
      <c r="D51" s="32">
        <f>D50/H50*100</f>
        <v>10.293641357608076</v>
      </c>
      <c r="E51" s="32">
        <f>E50/H50*100</f>
        <v>6.7312052188049156</v>
      </c>
      <c r="F51" s="32">
        <f>F50/H50*100</f>
        <v>6.3931196024882091</v>
      </c>
      <c r="G51" s="32">
        <f>G50/H50*100</f>
        <v>11.05297580117724</v>
      </c>
      <c r="H51" s="10">
        <f t="shared" si="9"/>
        <v>100.00000000000001</v>
      </c>
    </row>
    <row r="52" spans="1:10" s="3" customFormat="1" ht="13.5" customHeight="1">
      <c r="A52" s="11"/>
      <c r="B52" s="11"/>
      <c r="C52" s="11"/>
      <c r="D52" s="11"/>
      <c r="E52" s="11"/>
      <c r="F52" s="11"/>
      <c r="G52" s="11"/>
      <c r="H52" s="11"/>
    </row>
    <row r="53" spans="1:10" s="4" customFormat="1" ht="13.5" customHeight="1">
      <c r="A53" s="9" t="s">
        <v>20</v>
      </c>
      <c r="B53" s="9" t="s">
        <v>81</v>
      </c>
      <c r="C53" s="9" t="s">
        <v>60</v>
      </c>
      <c r="D53" s="9" t="s">
        <v>61</v>
      </c>
      <c r="E53" s="9" t="s">
        <v>82</v>
      </c>
      <c r="F53" s="9" t="s">
        <v>62</v>
      </c>
      <c r="G53" s="9" t="s">
        <v>83</v>
      </c>
      <c r="H53" s="9" t="s">
        <v>68</v>
      </c>
    </row>
    <row r="54" spans="1:10" s="3" customFormat="1" ht="13.5" customHeight="1">
      <c r="A54" s="10" t="s">
        <v>25</v>
      </c>
      <c r="B54" s="10">
        <v>17337</v>
      </c>
      <c r="C54" s="10">
        <v>3789</v>
      </c>
      <c r="D54" s="10">
        <v>1105</v>
      </c>
      <c r="E54" s="10">
        <v>1182</v>
      </c>
      <c r="F54" s="10">
        <v>1080</v>
      </c>
      <c r="G54" s="10">
        <v>1093</v>
      </c>
      <c r="H54" s="10">
        <f>SUM(B54:G54)</f>
        <v>25586</v>
      </c>
    </row>
    <row r="55" spans="1:10" ht="12.75" customHeight="1">
      <c r="A55" s="6" t="s">
        <v>165</v>
      </c>
      <c r="B55" s="6"/>
      <c r="C55" s="6"/>
      <c r="D55" s="6"/>
      <c r="E55" s="6"/>
      <c r="F55" s="6"/>
      <c r="G55" s="6"/>
    </row>
    <row r="56" spans="1:10" ht="13.5" customHeight="1">
      <c r="A56" s="6" t="s">
        <v>160</v>
      </c>
      <c r="B56" s="6"/>
      <c r="C56" s="6"/>
      <c r="D56" s="6"/>
      <c r="E56" s="6"/>
      <c r="F56" s="6"/>
      <c r="G56" s="6"/>
    </row>
    <row r="57" spans="1:10">
      <c r="C57" s="6"/>
      <c r="D57" s="6"/>
      <c r="E57" s="6"/>
      <c r="F57" s="6"/>
      <c r="G57" s="6"/>
      <c r="H57" s="6"/>
    </row>
    <row r="58" spans="1:10">
      <c r="C58" s="6"/>
      <c r="D58" s="6"/>
      <c r="E58" s="6"/>
      <c r="F58" s="6"/>
      <c r="G58" s="6"/>
      <c r="H58" s="6"/>
    </row>
    <row r="59" spans="1:10">
      <c r="C59" s="6"/>
      <c r="D59" s="6"/>
      <c r="E59" s="6"/>
      <c r="F59" s="6"/>
      <c r="G59" s="6"/>
      <c r="H59" s="6"/>
    </row>
    <row r="60" spans="1:10">
      <c r="A60" s="6"/>
      <c r="B60" s="6"/>
      <c r="C60" s="6"/>
      <c r="D60" s="6"/>
      <c r="E60" s="6"/>
      <c r="F60" s="6"/>
      <c r="G60" s="6"/>
      <c r="H60" s="6"/>
    </row>
    <row r="61" spans="1:10">
      <c r="A61" s="6"/>
      <c r="B61" s="6"/>
      <c r="C61" s="6"/>
      <c r="D61" s="6"/>
      <c r="E61" s="6"/>
      <c r="F61" s="6"/>
      <c r="G61" s="6"/>
      <c r="H61" s="6"/>
      <c r="I61" s="6"/>
      <c r="J61" s="6"/>
    </row>
  </sheetData>
  <mergeCells count="18">
    <mergeCell ref="I32:J32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8:J38"/>
    <mergeCell ref="I33:J33"/>
    <mergeCell ref="I34:J34"/>
    <mergeCell ref="I35:J35"/>
    <mergeCell ref="I36:J36"/>
    <mergeCell ref="I37:J37"/>
  </mergeCells>
  <phoneticPr fontId="3"/>
  <pageMargins left="0.39370078740157483" right="0.39370078740157483" top="0.78740157480314965" bottom="0.78740157480314965" header="0.51181102362204722" footer="0.51181102362204722"/>
  <pageSetup paperSize="9" orientation="portrait" verticalDpi="300" r:id="rId1"/>
  <headerFooter alignWithMargins="0">
    <oddFooter>&amp;C&amp;"ＭＳ Ｐ明朝,標準"- 14 -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zoomScaleNormal="100" workbookViewId="0"/>
  </sheetViews>
  <sheetFormatPr defaultRowHeight="13.5"/>
  <cols>
    <col min="1" max="1" width="2.75" style="80" customWidth="1"/>
    <col min="2" max="2" width="9.875" style="85" customWidth="1"/>
    <col min="3" max="3" width="10" style="80" customWidth="1"/>
    <col min="4" max="5" width="8.75" style="80" customWidth="1"/>
    <col min="6" max="6" width="6" style="80" customWidth="1"/>
    <col min="7" max="7" width="2.75" style="80" customWidth="1"/>
    <col min="8" max="10" width="8.75" style="80" customWidth="1"/>
    <col min="11" max="11" width="11.25" style="80" customWidth="1"/>
    <col min="12" max="12" width="7.5" style="80" customWidth="1"/>
    <col min="13" max="13" width="14.5" style="80" customWidth="1"/>
    <col min="14" max="14" width="9" style="81"/>
    <col min="15" max="16384" width="9" style="80"/>
  </cols>
  <sheetData>
    <row r="1" spans="1:14">
      <c r="A1" s="20" t="s">
        <v>117</v>
      </c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4" s="77" customFormat="1">
      <c r="A2" s="35"/>
      <c r="B2" s="28" t="s">
        <v>20</v>
      </c>
      <c r="C2" s="9" t="s">
        <v>81</v>
      </c>
      <c r="D2" s="35" t="s">
        <v>28</v>
      </c>
      <c r="E2" s="35" t="s">
        <v>26</v>
      </c>
      <c r="F2" s="110" t="s">
        <v>84</v>
      </c>
      <c r="G2" s="113"/>
      <c r="H2" s="35" t="s">
        <v>27</v>
      </c>
      <c r="I2" s="35" t="s">
        <v>85</v>
      </c>
      <c r="J2" s="35" t="s">
        <v>71</v>
      </c>
      <c r="K2" s="35" t="s">
        <v>68</v>
      </c>
      <c r="L2" s="31" t="s">
        <v>65</v>
      </c>
      <c r="N2" s="82"/>
    </row>
    <row r="3" spans="1:14">
      <c r="A3" s="37"/>
      <c r="B3" s="28" t="s">
        <v>21</v>
      </c>
      <c r="C3" s="17">
        <v>378950</v>
      </c>
      <c r="D3" s="17">
        <v>7009</v>
      </c>
      <c r="E3" s="17">
        <v>51426</v>
      </c>
      <c r="F3" s="108">
        <v>26766</v>
      </c>
      <c r="G3" s="109"/>
      <c r="H3" s="17">
        <v>32246</v>
      </c>
      <c r="I3" s="17">
        <v>41973</v>
      </c>
      <c r="J3" s="17">
        <v>0</v>
      </c>
      <c r="K3" s="17">
        <f t="shared" ref="K3:K16" si="0">SUM(C3:J3)</f>
        <v>538370</v>
      </c>
      <c r="L3" s="38">
        <f>K3/K18*100</f>
        <v>39.95722023563011</v>
      </c>
      <c r="M3" s="83"/>
    </row>
    <row r="4" spans="1:14">
      <c r="A4" s="39"/>
      <c r="B4" s="28" t="s">
        <v>30</v>
      </c>
      <c r="C4" s="17">
        <v>52069</v>
      </c>
      <c r="D4" s="17">
        <v>13</v>
      </c>
      <c r="E4" s="17">
        <v>4321</v>
      </c>
      <c r="F4" s="108">
        <v>2289</v>
      </c>
      <c r="G4" s="109"/>
      <c r="H4" s="17">
        <v>4475</v>
      </c>
      <c r="I4" s="17">
        <v>7205</v>
      </c>
      <c r="J4" s="17">
        <v>0</v>
      </c>
      <c r="K4" s="17">
        <f t="shared" si="0"/>
        <v>70372</v>
      </c>
      <c r="L4" s="38">
        <f>K4/K18*100</f>
        <v>5.2229312599546081</v>
      </c>
      <c r="M4" s="83"/>
    </row>
    <row r="5" spans="1:14">
      <c r="A5" s="39"/>
      <c r="B5" s="28" t="s">
        <v>86</v>
      </c>
      <c r="C5" s="17">
        <v>51091</v>
      </c>
      <c r="D5" s="17">
        <v>8</v>
      </c>
      <c r="E5" s="17">
        <v>131</v>
      </c>
      <c r="F5" s="108">
        <v>120</v>
      </c>
      <c r="G5" s="109"/>
      <c r="H5" s="17">
        <v>116</v>
      </c>
      <c r="I5" s="17">
        <v>67</v>
      </c>
      <c r="J5" s="17">
        <v>0</v>
      </c>
      <c r="K5" s="17">
        <f t="shared" si="0"/>
        <v>51533</v>
      </c>
      <c r="L5" s="38">
        <f>K5/K18*100</f>
        <v>3.8247217162968341</v>
      </c>
      <c r="M5" s="83"/>
    </row>
    <row r="6" spans="1:14">
      <c r="A6" s="39"/>
      <c r="B6" s="36" t="s">
        <v>157</v>
      </c>
      <c r="C6" s="17">
        <v>2994</v>
      </c>
      <c r="D6" s="17">
        <v>0</v>
      </c>
      <c r="E6" s="17">
        <v>2</v>
      </c>
      <c r="F6" s="108">
        <v>0</v>
      </c>
      <c r="G6" s="109"/>
      <c r="H6" s="17">
        <v>2</v>
      </c>
      <c r="I6" s="17">
        <v>3</v>
      </c>
      <c r="J6" s="17">
        <v>0</v>
      </c>
      <c r="K6" s="17">
        <f t="shared" si="0"/>
        <v>3001</v>
      </c>
      <c r="L6" s="38">
        <f>K6/K18*100</f>
        <v>0.22273086896953015</v>
      </c>
      <c r="M6" s="83"/>
    </row>
    <row r="7" spans="1:14">
      <c r="A7" s="116" t="s">
        <v>75</v>
      </c>
      <c r="B7" s="28" t="s">
        <v>31</v>
      </c>
      <c r="C7" s="17">
        <v>41</v>
      </c>
      <c r="D7" s="17">
        <v>0</v>
      </c>
      <c r="E7" s="17">
        <v>2</v>
      </c>
      <c r="F7" s="108">
        <v>0</v>
      </c>
      <c r="G7" s="109"/>
      <c r="H7" s="17">
        <v>7</v>
      </c>
      <c r="I7" s="17">
        <v>1</v>
      </c>
      <c r="J7" s="17">
        <v>0</v>
      </c>
      <c r="K7" s="17">
        <f t="shared" si="0"/>
        <v>51</v>
      </c>
      <c r="L7" s="38">
        <f>K7/K18*100</f>
        <v>3.7851630514648582E-3</v>
      </c>
      <c r="M7" s="83"/>
    </row>
    <row r="8" spans="1:14">
      <c r="A8" s="116"/>
      <c r="B8" s="28" t="s">
        <v>72</v>
      </c>
      <c r="C8" s="17">
        <v>1472</v>
      </c>
      <c r="D8" s="17">
        <v>29</v>
      </c>
      <c r="E8" s="17">
        <v>349</v>
      </c>
      <c r="F8" s="108">
        <v>357</v>
      </c>
      <c r="G8" s="109"/>
      <c r="H8" s="17">
        <v>301</v>
      </c>
      <c r="I8" s="17">
        <v>277</v>
      </c>
      <c r="J8" s="17">
        <v>0</v>
      </c>
      <c r="K8" s="17">
        <f t="shared" si="0"/>
        <v>2785</v>
      </c>
      <c r="L8" s="38">
        <f>K8/K18*100</f>
        <v>0.20669959016332606</v>
      </c>
      <c r="M8" s="83"/>
    </row>
    <row r="9" spans="1:14">
      <c r="A9" s="116"/>
      <c r="B9" s="28" t="s">
        <v>50</v>
      </c>
      <c r="C9" s="17">
        <v>130</v>
      </c>
      <c r="D9" s="17">
        <v>0</v>
      </c>
      <c r="E9" s="17">
        <v>1</v>
      </c>
      <c r="F9" s="108">
        <v>8</v>
      </c>
      <c r="G9" s="109"/>
      <c r="H9" s="17">
        <v>4</v>
      </c>
      <c r="I9" s="17">
        <v>2</v>
      </c>
      <c r="J9" s="17">
        <v>0</v>
      </c>
      <c r="K9" s="17">
        <f t="shared" si="0"/>
        <v>145</v>
      </c>
      <c r="L9" s="38">
        <f>K9/K18*100</f>
        <v>1.0761738087498127E-2</v>
      </c>
      <c r="M9" s="83"/>
    </row>
    <row r="10" spans="1:14">
      <c r="A10" s="116"/>
      <c r="B10" s="28" t="s">
        <v>73</v>
      </c>
      <c r="C10" s="17">
        <v>156</v>
      </c>
      <c r="D10" s="17">
        <v>0</v>
      </c>
      <c r="E10" s="17">
        <v>0</v>
      </c>
      <c r="F10" s="108">
        <v>0</v>
      </c>
      <c r="G10" s="109"/>
      <c r="H10" s="17">
        <v>2</v>
      </c>
      <c r="I10" s="17">
        <v>1</v>
      </c>
      <c r="J10" s="17">
        <v>0</v>
      </c>
      <c r="K10" s="17">
        <f t="shared" si="0"/>
        <v>159</v>
      </c>
      <c r="L10" s="38">
        <f>K10/K18*100</f>
        <v>1.1800802454566909E-2</v>
      </c>
      <c r="M10" s="83"/>
    </row>
    <row r="11" spans="1:14">
      <c r="A11" s="116"/>
      <c r="B11" s="28" t="s">
        <v>22</v>
      </c>
      <c r="C11" s="17">
        <v>189923</v>
      </c>
      <c r="D11" s="17">
        <v>24621</v>
      </c>
      <c r="E11" s="17">
        <v>23025</v>
      </c>
      <c r="F11" s="108">
        <v>13209</v>
      </c>
      <c r="G11" s="109"/>
      <c r="H11" s="17">
        <v>26554</v>
      </c>
      <c r="I11" s="17">
        <v>11896</v>
      </c>
      <c r="J11" s="17">
        <v>0</v>
      </c>
      <c r="K11" s="17">
        <f t="shared" si="0"/>
        <v>289228</v>
      </c>
      <c r="L11" s="38">
        <f>K11/K18*100</f>
        <v>21.466179197040745</v>
      </c>
      <c r="M11" s="83"/>
      <c r="N11" s="84"/>
    </row>
    <row r="12" spans="1:14">
      <c r="A12" s="116"/>
      <c r="B12" s="28" t="s">
        <v>32</v>
      </c>
      <c r="C12" s="17">
        <v>147195</v>
      </c>
      <c r="D12" s="17">
        <v>10973</v>
      </c>
      <c r="E12" s="17">
        <v>25323</v>
      </c>
      <c r="F12" s="108">
        <v>15246</v>
      </c>
      <c r="G12" s="109"/>
      <c r="H12" s="17">
        <v>29874</v>
      </c>
      <c r="I12" s="17">
        <v>13998</v>
      </c>
      <c r="J12" s="17">
        <v>0</v>
      </c>
      <c r="K12" s="17">
        <f t="shared" si="0"/>
        <v>242609</v>
      </c>
      <c r="L12" s="38">
        <f>K12/K18*100</f>
        <v>18.006169073585056</v>
      </c>
      <c r="M12" s="83"/>
    </row>
    <row r="13" spans="1:14">
      <c r="A13" s="116"/>
      <c r="B13" s="28" t="s">
        <v>33</v>
      </c>
      <c r="C13" s="17">
        <v>6839</v>
      </c>
      <c r="D13" s="17">
        <v>583</v>
      </c>
      <c r="E13" s="17">
        <v>1819</v>
      </c>
      <c r="F13" s="108">
        <v>579</v>
      </c>
      <c r="G13" s="109"/>
      <c r="H13" s="17">
        <v>687</v>
      </c>
      <c r="I13" s="17">
        <v>406</v>
      </c>
      <c r="J13" s="17">
        <v>0</v>
      </c>
      <c r="K13" s="17">
        <f t="shared" si="0"/>
        <v>10913</v>
      </c>
      <c r="L13" s="38">
        <f>K13/K18*100</f>
        <v>0.80995067413011756</v>
      </c>
      <c r="M13" s="83"/>
    </row>
    <row r="14" spans="1:14">
      <c r="A14" s="116"/>
      <c r="B14" s="36" t="s">
        <v>158</v>
      </c>
      <c r="C14" s="17">
        <v>4584</v>
      </c>
      <c r="D14" s="17">
        <v>0</v>
      </c>
      <c r="E14" s="17">
        <v>53</v>
      </c>
      <c r="F14" s="108">
        <v>2</v>
      </c>
      <c r="G14" s="109"/>
      <c r="H14" s="17">
        <v>38</v>
      </c>
      <c r="I14" s="17">
        <v>27</v>
      </c>
      <c r="J14" s="17">
        <v>0</v>
      </c>
      <c r="K14" s="17">
        <f t="shared" si="0"/>
        <v>4704</v>
      </c>
      <c r="L14" s="38">
        <f>K14/K18*100</f>
        <v>0.34912562733511165</v>
      </c>
      <c r="M14" s="83"/>
    </row>
    <row r="15" spans="1:14">
      <c r="A15" s="116"/>
      <c r="B15" s="36" t="s">
        <v>143</v>
      </c>
      <c r="C15" s="17">
        <v>84060</v>
      </c>
      <c r="D15" s="17">
        <v>5</v>
      </c>
      <c r="E15" s="17">
        <v>1</v>
      </c>
      <c r="F15" s="108">
        <v>0</v>
      </c>
      <c r="G15" s="109"/>
      <c r="H15" s="17">
        <v>2</v>
      </c>
      <c r="I15" s="17">
        <v>0</v>
      </c>
      <c r="J15" s="17">
        <v>0</v>
      </c>
      <c r="K15" s="17">
        <f t="shared" si="0"/>
        <v>84068</v>
      </c>
      <c r="L15" s="38">
        <f>K15/K18*100</f>
        <v>6.239433086481327</v>
      </c>
      <c r="M15" s="83"/>
    </row>
    <row r="16" spans="1:14">
      <c r="A16" s="116"/>
      <c r="B16" s="28" t="s">
        <v>23</v>
      </c>
      <c r="C16" s="17">
        <v>32017</v>
      </c>
      <c r="D16" s="17">
        <v>12</v>
      </c>
      <c r="E16" s="17">
        <v>3965</v>
      </c>
      <c r="F16" s="108">
        <v>3649</v>
      </c>
      <c r="G16" s="109"/>
      <c r="H16" s="17">
        <v>4828</v>
      </c>
      <c r="I16" s="17">
        <v>4956</v>
      </c>
      <c r="J16" s="17">
        <v>0</v>
      </c>
      <c r="K16" s="17">
        <f t="shared" si="0"/>
        <v>49427</v>
      </c>
      <c r="L16" s="38">
        <f>K16/K18*100</f>
        <v>3.6684167479363441</v>
      </c>
      <c r="M16" s="83"/>
    </row>
    <row r="17" spans="1:14">
      <c r="A17" s="39"/>
      <c r="B17" s="28" t="s">
        <v>34</v>
      </c>
      <c r="C17" s="17">
        <v>0</v>
      </c>
      <c r="D17" s="17">
        <v>1</v>
      </c>
      <c r="E17" s="17">
        <v>0</v>
      </c>
      <c r="F17" s="108">
        <v>0</v>
      </c>
      <c r="G17" s="109"/>
      <c r="H17" s="17">
        <v>0</v>
      </c>
      <c r="I17" s="17">
        <v>0</v>
      </c>
      <c r="J17" s="17">
        <v>0</v>
      </c>
      <c r="K17" s="17">
        <f>SUM(C17:J17)</f>
        <v>1</v>
      </c>
      <c r="L17" s="38">
        <f>K17/K18*100</f>
        <v>7.4218883362056043E-5</v>
      </c>
      <c r="M17" s="83"/>
    </row>
    <row r="18" spans="1:14">
      <c r="A18" s="39"/>
      <c r="B18" s="28" t="s">
        <v>29</v>
      </c>
      <c r="C18" s="17">
        <f>SUM(C3:C17)</f>
        <v>951521</v>
      </c>
      <c r="D18" s="17">
        <f>SUM(D3:D17)</f>
        <v>43254</v>
      </c>
      <c r="E18" s="17">
        <f>SUM(E3:E17)</f>
        <v>110418</v>
      </c>
      <c r="F18" s="118">
        <f>SUM(F3:G17)</f>
        <v>62225</v>
      </c>
      <c r="G18" s="121"/>
      <c r="H18" s="17">
        <f>SUM(H3:H17)</f>
        <v>99136</v>
      </c>
      <c r="I18" s="17">
        <f>SUM(I3:I17)</f>
        <v>80812</v>
      </c>
      <c r="J18" s="17">
        <f>SUM(J3:J17)</f>
        <v>0</v>
      </c>
      <c r="K18" s="17">
        <f>SUM(K3:K17)</f>
        <v>1347366</v>
      </c>
      <c r="L18" s="17">
        <f>SUM(L3:L17)</f>
        <v>100</v>
      </c>
    </row>
    <row r="19" spans="1:14">
      <c r="A19" s="39"/>
      <c r="B19" s="36" t="s">
        <v>154</v>
      </c>
      <c r="C19" s="38">
        <f>C18/K18*100</f>
        <v>70.620826115546933</v>
      </c>
      <c r="D19" s="38">
        <f>D18/K18*100</f>
        <v>3.2102635809423719</v>
      </c>
      <c r="E19" s="38">
        <f>E18/K18*100</f>
        <v>8.1951006630715035</v>
      </c>
      <c r="F19" s="122">
        <f>F18/K18*100</f>
        <v>4.6182700172039368</v>
      </c>
      <c r="G19" s="123"/>
      <c r="H19" s="38">
        <f>H18/K18*100</f>
        <v>7.3577632209807886</v>
      </c>
      <c r="I19" s="38">
        <f>I18/K18*100</f>
        <v>5.9977764022544724</v>
      </c>
      <c r="J19" s="38">
        <v>0</v>
      </c>
      <c r="K19" s="17">
        <f>SUM(C19:J19)</f>
        <v>100</v>
      </c>
      <c r="L19" s="40"/>
    </row>
    <row r="20" spans="1:14">
      <c r="A20" s="39"/>
      <c r="B20" s="28" t="s">
        <v>141</v>
      </c>
      <c r="C20" s="101">
        <v>285</v>
      </c>
      <c r="D20" s="101">
        <v>160</v>
      </c>
      <c r="E20" s="101">
        <v>285</v>
      </c>
      <c r="F20" s="108">
        <v>285</v>
      </c>
      <c r="G20" s="109"/>
      <c r="H20" s="101">
        <v>284</v>
      </c>
      <c r="I20" s="101">
        <v>285</v>
      </c>
      <c r="J20" s="41"/>
      <c r="K20" s="41"/>
      <c r="L20" s="42"/>
    </row>
    <row r="21" spans="1:14">
      <c r="A21" s="43"/>
      <c r="B21" s="28" t="s">
        <v>35</v>
      </c>
      <c r="C21" s="17">
        <f>C18/C20</f>
        <v>3338.6701754385963</v>
      </c>
      <c r="D21" s="17">
        <f>D18/D20</f>
        <v>270.33749999999998</v>
      </c>
      <c r="E21" s="17">
        <f>E18/E20</f>
        <v>387.43157894736839</v>
      </c>
      <c r="F21" s="118">
        <f>F18/F20</f>
        <v>218.33333333333334</v>
      </c>
      <c r="G21" s="119"/>
      <c r="H21" s="17">
        <f>H18/H20</f>
        <v>349.07042253521126</v>
      </c>
      <c r="I21" s="17">
        <f>I18/I20</f>
        <v>283.55087719298245</v>
      </c>
      <c r="J21" s="41"/>
      <c r="K21" s="41"/>
      <c r="L21" s="42"/>
    </row>
    <row r="22" spans="1:14">
      <c r="A22" s="110" t="s">
        <v>150</v>
      </c>
      <c r="B22" s="113"/>
      <c r="C22" s="17">
        <v>9857</v>
      </c>
      <c r="D22" s="17">
        <v>0</v>
      </c>
      <c r="E22" s="17">
        <v>0</v>
      </c>
      <c r="F22" s="120">
        <v>0</v>
      </c>
      <c r="G22" s="120"/>
      <c r="H22" s="17">
        <v>0</v>
      </c>
      <c r="I22" s="17">
        <v>0</v>
      </c>
      <c r="J22" s="17">
        <v>0</v>
      </c>
      <c r="K22" s="17">
        <f>SUM(C22:J22)</f>
        <v>9857</v>
      </c>
      <c r="L22" s="42"/>
    </row>
    <row r="23" spans="1:14">
      <c r="A23" s="73"/>
      <c r="B23" s="14"/>
      <c r="C23" s="15"/>
      <c r="D23" s="15"/>
      <c r="E23" s="16"/>
      <c r="F23" s="16"/>
      <c r="G23" s="15"/>
      <c r="H23" s="15"/>
      <c r="I23" s="15"/>
      <c r="J23" s="15"/>
      <c r="K23" s="15"/>
      <c r="L23" s="15"/>
    </row>
    <row r="24" spans="1:14" s="86" customFormat="1">
      <c r="A24" s="20" t="s">
        <v>191</v>
      </c>
      <c r="B24" s="19"/>
      <c r="C24" s="20"/>
      <c r="D24" s="20"/>
      <c r="E24" s="20"/>
      <c r="F24" s="20"/>
      <c r="G24" s="20" t="s">
        <v>118</v>
      </c>
      <c r="H24" s="20"/>
      <c r="I24" s="20"/>
      <c r="J24" s="20"/>
      <c r="K24" s="20"/>
      <c r="L24" s="20"/>
      <c r="N24" s="87"/>
    </row>
    <row r="25" spans="1:14">
      <c r="A25" s="114" t="s">
        <v>152</v>
      </c>
      <c r="B25" s="117"/>
      <c r="C25" s="44" t="s">
        <v>87</v>
      </c>
      <c r="D25" s="36" t="s">
        <v>65</v>
      </c>
      <c r="E25" s="14"/>
      <c r="F25" s="45"/>
      <c r="G25" s="114" t="s">
        <v>152</v>
      </c>
      <c r="H25" s="115"/>
      <c r="I25" s="44" t="s">
        <v>87</v>
      </c>
      <c r="J25" s="36" t="s">
        <v>65</v>
      </c>
      <c r="K25" s="20"/>
      <c r="L25" s="45"/>
    </row>
    <row r="26" spans="1:14">
      <c r="A26" s="98">
        <v>0</v>
      </c>
      <c r="B26" s="46" t="s">
        <v>36</v>
      </c>
      <c r="C26" s="17">
        <v>10398</v>
      </c>
      <c r="D26" s="38">
        <f>C26/C50*100</f>
        <v>0.77172794919865872</v>
      </c>
      <c r="E26" s="48"/>
      <c r="F26" s="20"/>
      <c r="G26" s="74">
        <v>0</v>
      </c>
      <c r="H26" s="49" t="s">
        <v>36</v>
      </c>
      <c r="I26" s="17">
        <v>9574</v>
      </c>
      <c r="J26" s="38">
        <f>I26/I50*100</f>
        <v>2.0005140238665882</v>
      </c>
      <c r="K26" s="20"/>
      <c r="L26" s="20"/>
    </row>
    <row r="27" spans="1:14">
      <c r="A27" s="50">
        <v>1</v>
      </c>
      <c r="B27" s="51" t="s">
        <v>37</v>
      </c>
      <c r="C27" s="17">
        <v>29463</v>
      </c>
      <c r="D27" s="38">
        <f>C27/C50*100</f>
        <v>2.1867109604962573</v>
      </c>
      <c r="E27" s="48"/>
      <c r="F27" s="20"/>
      <c r="G27" s="75">
        <v>1</v>
      </c>
      <c r="H27" s="52" t="s">
        <v>37</v>
      </c>
      <c r="I27" s="17">
        <v>12064</v>
      </c>
      <c r="J27" s="38">
        <f>I27/I50*100</f>
        <v>2.5208064741932854</v>
      </c>
      <c r="K27" s="20"/>
      <c r="L27" s="20"/>
    </row>
    <row r="28" spans="1:14">
      <c r="A28" s="98">
        <v>2</v>
      </c>
      <c r="B28" s="46" t="s">
        <v>38</v>
      </c>
      <c r="C28" s="17">
        <v>67446</v>
      </c>
      <c r="D28" s="38">
        <f>C28/C50*100</f>
        <v>5.0057668072372312</v>
      </c>
      <c r="E28" s="48"/>
      <c r="F28" s="20"/>
      <c r="G28" s="74">
        <v>2</v>
      </c>
      <c r="H28" s="49" t="s">
        <v>38</v>
      </c>
      <c r="I28" s="17">
        <v>36590</v>
      </c>
      <c r="J28" s="38">
        <f>I28/I50*100</f>
        <v>7.6455826335156098</v>
      </c>
      <c r="K28" s="20"/>
      <c r="L28" s="20"/>
    </row>
    <row r="29" spans="1:14">
      <c r="A29" s="50">
        <v>3</v>
      </c>
      <c r="B29" s="51" t="s">
        <v>39</v>
      </c>
      <c r="C29" s="17">
        <v>53150</v>
      </c>
      <c r="D29" s="38">
        <f>C29/C50*100</f>
        <v>3.9447336506932786</v>
      </c>
      <c r="E29" s="48"/>
      <c r="F29" s="20"/>
      <c r="G29" s="75">
        <v>3</v>
      </c>
      <c r="H29" s="52" t="s">
        <v>39</v>
      </c>
      <c r="I29" s="17">
        <v>37219</v>
      </c>
      <c r="J29" s="38">
        <f>I29/I50*100</f>
        <v>7.7770139392407067</v>
      </c>
      <c r="K29" s="20"/>
      <c r="L29" s="20"/>
    </row>
    <row r="30" spans="1:14">
      <c r="A30" s="98">
        <v>4</v>
      </c>
      <c r="B30" s="46" t="s">
        <v>40</v>
      </c>
      <c r="C30" s="17">
        <v>79063</v>
      </c>
      <c r="D30" s="38">
        <f>C30/C50*100</f>
        <v>5.8679675752542373</v>
      </c>
      <c r="E30" s="48"/>
      <c r="F30" s="20"/>
      <c r="G30" s="74">
        <v>4</v>
      </c>
      <c r="H30" s="49" t="s">
        <v>40</v>
      </c>
      <c r="I30" s="17">
        <v>31779</v>
      </c>
      <c r="J30" s="38">
        <f>I30/I50*100</f>
        <v>6.6403107545912148</v>
      </c>
      <c r="K30" s="20"/>
      <c r="L30" s="20"/>
    </row>
    <row r="31" spans="1:14">
      <c r="A31" s="50">
        <v>5</v>
      </c>
      <c r="B31" s="51" t="s">
        <v>42</v>
      </c>
      <c r="C31" s="17">
        <v>100263</v>
      </c>
      <c r="D31" s="38">
        <f>C31/C50*100</f>
        <v>7.4414079025298241</v>
      </c>
      <c r="E31" s="48"/>
      <c r="F31" s="20"/>
      <c r="G31" s="75">
        <v>5</v>
      </c>
      <c r="H31" s="52" t="s">
        <v>42</v>
      </c>
      <c r="I31" s="17">
        <v>28748</v>
      </c>
      <c r="J31" s="38">
        <f>I31/I50*100</f>
        <v>6.0069748441734561</v>
      </c>
      <c r="K31" s="20"/>
      <c r="L31" s="20"/>
    </row>
    <row r="32" spans="1:14">
      <c r="A32" s="98">
        <v>6</v>
      </c>
      <c r="B32" s="46" t="s">
        <v>41</v>
      </c>
      <c r="C32" s="17">
        <v>23797</v>
      </c>
      <c r="D32" s="38">
        <f>C32/C50*100</f>
        <v>1.7661867673668477</v>
      </c>
      <c r="E32" s="48"/>
      <c r="F32" s="20"/>
      <c r="G32" s="74">
        <v>6</v>
      </c>
      <c r="H32" s="49" t="s">
        <v>41</v>
      </c>
      <c r="I32" s="17">
        <v>12814</v>
      </c>
      <c r="J32" s="38">
        <f>I32/I50*100</f>
        <v>2.6775210676651824</v>
      </c>
      <c r="K32" s="20"/>
      <c r="L32" s="20"/>
    </row>
    <row r="33" spans="1:12">
      <c r="A33" s="50">
        <v>7</v>
      </c>
      <c r="B33" s="51" t="s">
        <v>43</v>
      </c>
      <c r="C33" s="17">
        <v>68447</v>
      </c>
      <c r="D33" s="38">
        <f>C33/C50*100</f>
        <v>5.0800599094826495</v>
      </c>
      <c r="E33" s="48"/>
      <c r="F33" s="20"/>
      <c r="G33" s="75">
        <v>7</v>
      </c>
      <c r="H33" s="52" t="s">
        <v>43</v>
      </c>
      <c r="I33" s="17">
        <v>35118</v>
      </c>
      <c r="J33" s="38">
        <f>I33/I50*100</f>
        <v>7.3380041247281005</v>
      </c>
      <c r="K33" s="20"/>
      <c r="L33" s="20"/>
    </row>
    <row r="34" spans="1:12">
      <c r="A34" s="98">
        <v>8</v>
      </c>
      <c r="B34" s="46" t="s">
        <v>76</v>
      </c>
      <c r="C34" s="17">
        <v>13056</v>
      </c>
      <c r="D34" s="38">
        <f>C34/C50*100</f>
        <v>0.96900174117500371</v>
      </c>
      <c r="E34" s="48"/>
      <c r="F34" s="20"/>
      <c r="G34" s="74">
        <v>8</v>
      </c>
      <c r="H34" s="49" t="s">
        <v>76</v>
      </c>
      <c r="I34" s="17">
        <v>7606</v>
      </c>
      <c r="J34" s="38">
        <f>I34/I50*100</f>
        <v>1.5892949305963304</v>
      </c>
      <c r="K34" s="20"/>
      <c r="L34" s="20"/>
    </row>
    <row r="35" spans="1:12">
      <c r="A35" s="98">
        <v>9</v>
      </c>
      <c r="B35" s="53" t="s">
        <v>44</v>
      </c>
      <c r="C35" s="17">
        <v>97604</v>
      </c>
      <c r="D35" s="38">
        <f>C35/C50*100</f>
        <v>7.2440598916701182</v>
      </c>
      <c r="E35" s="48"/>
      <c r="F35" s="20"/>
      <c r="G35" s="74">
        <v>9</v>
      </c>
      <c r="H35" s="26" t="s">
        <v>44</v>
      </c>
      <c r="I35" s="17">
        <v>73704</v>
      </c>
      <c r="J35" s="38">
        <f>I35/I50*100</f>
        <v>15.40065652967025</v>
      </c>
      <c r="K35" s="20"/>
      <c r="L35" s="20"/>
    </row>
    <row r="36" spans="1:12">
      <c r="A36" s="50" t="s">
        <v>88</v>
      </c>
      <c r="B36" s="51" t="s">
        <v>45</v>
      </c>
      <c r="C36" s="17">
        <v>329992</v>
      </c>
      <c r="D36" s="38">
        <f>C36/C50*100</f>
        <v>24.491637758411596</v>
      </c>
      <c r="E36" s="48"/>
      <c r="F36" s="20"/>
      <c r="G36" s="50" t="s">
        <v>89</v>
      </c>
      <c r="H36" s="52" t="s">
        <v>45</v>
      </c>
      <c r="I36" s="17">
        <v>91090</v>
      </c>
      <c r="J36" s="38">
        <f>I36/I50*100</f>
        <v>19.03350975914012</v>
      </c>
      <c r="K36" s="20"/>
      <c r="L36" s="20"/>
    </row>
    <row r="37" spans="1:12">
      <c r="A37" s="98" t="s">
        <v>90</v>
      </c>
      <c r="B37" s="53" t="s">
        <v>46</v>
      </c>
      <c r="C37" s="17">
        <v>2946</v>
      </c>
      <c r="D37" s="38">
        <f>C37/C50*100</f>
        <v>0.21864883038461708</v>
      </c>
      <c r="E37" s="48"/>
      <c r="F37" s="20"/>
      <c r="G37" s="98" t="s">
        <v>91</v>
      </c>
      <c r="H37" s="26" t="s">
        <v>46</v>
      </c>
      <c r="I37" s="17">
        <v>2263</v>
      </c>
      <c r="J37" s="38">
        <f>I37/I50*100</f>
        <v>0.47286016670253689</v>
      </c>
      <c r="K37" s="20"/>
      <c r="L37" s="20"/>
    </row>
    <row r="38" spans="1:12">
      <c r="A38" s="98" t="s">
        <v>92</v>
      </c>
      <c r="B38" s="23" t="s">
        <v>93</v>
      </c>
      <c r="C38" s="17">
        <v>137</v>
      </c>
      <c r="D38" s="38">
        <f>C38/C50*100</f>
        <v>1.0167987020601678E-2</v>
      </c>
      <c r="E38" s="48"/>
      <c r="F38" s="20"/>
      <c r="G38" s="98" t="s">
        <v>92</v>
      </c>
      <c r="H38" s="25" t="s">
        <v>93</v>
      </c>
      <c r="I38" s="17">
        <v>1420</v>
      </c>
      <c r="J38" s="38">
        <f>I38/I50*100</f>
        <v>0.29671296364012478</v>
      </c>
      <c r="K38" s="20"/>
      <c r="L38" s="20"/>
    </row>
    <row r="39" spans="1:12" ht="13.5" customHeight="1">
      <c r="A39" s="98" t="s">
        <v>161</v>
      </c>
      <c r="B39" s="30" t="s">
        <v>162</v>
      </c>
      <c r="C39" s="17">
        <v>2942</v>
      </c>
      <c r="D39" s="38">
        <f>C39/C50*100</f>
        <v>0.21835195485116887</v>
      </c>
      <c r="E39" s="48"/>
      <c r="F39" s="20"/>
      <c r="G39" s="98" t="s">
        <v>161</v>
      </c>
      <c r="H39" s="30" t="s">
        <v>162</v>
      </c>
      <c r="I39" s="17">
        <v>849</v>
      </c>
      <c r="J39" s="38">
        <f>I39/I50*100</f>
        <v>0.17740091981018727</v>
      </c>
      <c r="K39" s="20"/>
      <c r="L39" s="20"/>
    </row>
    <row r="40" spans="1:12">
      <c r="A40" s="98" t="s">
        <v>94</v>
      </c>
      <c r="B40" s="23" t="s">
        <v>73</v>
      </c>
      <c r="C40" s="102">
        <v>158</v>
      </c>
      <c r="D40" s="38">
        <f>C40/C50*100</f>
        <v>1.1726583571204855E-2</v>
      </c>
      <c r="E40" s="48"/>
      <c r="F40" s="20"/>
      <c r="G40" s="98" t="s">
        <v>95</v>
      </c>
      <c r="H40" s="26" t="s">
        <v>73</v>
      </c>
      <c r="I40" s="102">
        <v>321</v>
      </c>
      <c r="J40" s="38">
        <f>I40/I50*100</f>
        <v>6.7073846005971868E-2</v>
      </c>
      <c r="K40" s="20"/>
      <c r="L40" s="20"/>
    </row>
    <row r="41" spans="1:12">
      <c r="A41" s="50" t="s">
        <v>96</v>
      </c>
      <c r="B41" s="51" t="s">
        <v>32</v>
      </c>
      <c r="C41" s="17">
        <v>245889</v>
      </c>
      <c r="D41" s="38">
        <f>C41/C50*100</f>
        <v>18.249607011012596</v>
      </c>
      <c r="E41" s="48"/>
      <c r="F41" s="20"/>
      <c r="G41" s="50" t="s">
        <v>97</v>
      </c>
      <c r="H41" s="52" t="s">
        <v>32</v>
      </c>
      <c r="I41" s="17">
        <v>55675</v>
      </c>
      <c r="J41" s="38">
        <f>I41/I50*100</f>
        <v>11.633446655397146</v>
      </c>
      <c r="K41" s="20"/>
      <c r="L41" s="20"/>
    </row>
    <row r="42" spans="1:12">
      <c r="A42" s="98" t="s">
        <v>98</v>
      </c>
      <c r="B42" s="46" t="s">
        <v>33</v>
      </c>
      <c r="C42" s="17">
        <v>10919</v>
      </c>
      <c r="D42" s="38">
        <f>C42/C50*100</f>
        <v>0.81039598743028984</v>
      </c>
      <c r="E42" s="48"/>
      <c r="F42" s="20"/>
      <c r="G42" s="98" t="s">
        <v>99</v>
      </c>
      <c r="H42" s="49" t="s">
        <v>33</v>
      </c>
      <c r="I42" s="17">
        <v>3707</v>
      </c>
      <c r="J42" s="38">
        <f>I42/I50*100</f>
        <v>0.77458799733376238</v>
      </c>
      <c r="K42" s="20"/>
      <c r="L42" s="20"/>
    </row>
    <row r="43" spans="1:12">
      <c r="A43" s="98" t="s">
        <v>100</v>
      </c>
      <c r="B43" s="46" t="s">
        <v>101</v>
      </c>
      <c r="C43" s="17">
        <v>77756</v>
      </c>
      <c r="D43" s="38">
        <f>C43/C50*100</f>
        <v>5.7709634947000295</v>
      </c>
      <c r="E43" s="48"/>
      <c r="F43" s="20"/>
      <c r="G43" s="98" t="s">
        <v>100</v>
      </c>
      <c r="H43" s="49" t="s">
        <v>101</v>
      </c>
      <c r="I43" s="17">
        <v>8980</v>
      </c>
      <c r="J43" s="38">
        <f>I43/I50*100</f>
        <v>1.8763960658368453</v>
      </c>
      <c r="K43" s="20"/>
      <c r="L43" s="20"/>
    </row>
    <row r="44" spans="1:12">
      <c r="A44" s="54" t="s">
        <v>102</v>
      </c>
      <c r="B44" s="55" t="s">
        <v>77</v>
      </c>
      <c r="C44" s="17">
        <v>290</v>
      </c>
      <c r="D44" s="38">
        <f>C44/C50*100</f>
        <v>2.1523476174996253E-2</v>
      </c>
      <c r="E44" s="48"/>
      <c r="F44" s="20"/>
      <c r="G44" s="54" t="s">
        <v>103</v>
      </c>
      <c r="H44" s="56" t="s">
        <v>77</v>
      </c>
      <c r="I44" s="17">
        <v>437</v>
      </c>
      <c r="J44" s="38">
        <f>I44/I50*100</f>
        <v>9.1312369796291926E-2</v>
      </c>
      <c r="K44" s="20"/>
      <c r="L44" s="20"/>
    </row>
    <row r="45" spans="1:12">
      <c r="A45" s="54" t="s">
        <v>186</v>
      </c>
      <c r="B45" s="56" t="s">
        <v>187</v>
      </c>
      <c r="C45" s="17">
        <v>180</v>
      </c>
      <c r="D45" s="38">
        <f>C45/C50*100</f>
        <v>1.3359399005170088E-2</v>
      </c>
      <c r="E45" s="48"/>
      <c r="F45" s="20"/>
      <c r="G45" s="54" t="s">
        <v>186</v>
      </c>
      <c r="H45" s="56" t="s">
        <v>187</v>
      </c>
      <c r="I45" s="17">
        <v>209</v>
      </c>
      <c r="J45" s="38">
        <f>I45/I50*100</f>
        <v>4.3671133380835267E-2</v>
      </c>
      <c r="K45" s="20"/>
      <c r="L45" s="20"/>
    </row>
    <row r="46" spans="1:12">
      <c r="A46" s="98" t="s">
        <v>104</v>
      </c>
      <c r="B46" s="23" t="s">
        <v>105</v>
      </c>
      <c r="C46" s="17">
        <v>49375</v>
      </c>
      <c r="D46" s="38">
        <f>C46/C50*100</f>
        <v>3.6645573660015169</v>
      </c>
      <c r="E46" s="48"/>
      <c r="F46" s="20"/>
      <c r="G46" s="98" t="s">
        <v>104</v>
      </c>
      <c r="H46" s="25" t="s">
        <v>105</v>
      </c>
      <c r="I46" s="17">
        <v>14661</v>
      </c>
      <c r="J46" s="38">
        <f>I46/I50*100</f>
        <v>3.0634568731886405</v>
      </c>
      <c r="K46" s="20"/>
      <c r="L46" s="20"/>
    </row>
    <row r="47" spans="1:12">
      <c r="A47" s="98" t="s">
        <v>106</v>
      </c>
      <c r="B47" s="23" t="s">
        <v>47</v>
      </c>
      <c r="C47" s="17">
        <v>39546</v>
      </c>
      <c r="D47" s="38">
        <f>C47/C50*100</f>
        <v>2.9350599614358686</v>
      </c>
      <c r="E47" s="48"/>
      <c r="F47" s="20"/>
      <c r="G47" s="98" t="s">
        <v>107</v>
      </c>
      <c r="H47" s="25" t="s">
        <v>47</v>
      </c>
      <c r="I47" s="17">
        <v>8052</v>
      </c>
      <c r="J47" s="38">
        <f>I47/I50*100</f>
        <v>1.6824878755142849</v>
      </c>
      <c r="K47" s="20"/>
      <c r="L47" s="20"/>
    </row>
    <row r="48" spans="1:12">
      <c r="A48" s="50" t="s">
        <v>108</v>
      </c>
      <c r="B48" s="24" t="s">
        <v>48</v>
      </c>
      <c r="C48" s="17">
        <v>44522</v>
      </c>
      <c r="D48" s="38">
        <f>C48/C50*100</f>
        <v>3.3043731250454589</v>
      </c>
      <c r="E48" s="48"/>
      <c r="F48" s="20"/>
      <c r="G48" s="50" t="s">
        <v>109</v>
      </c>
      <c r="H48" s="27" t="s">
        <v>48</v>
      </c>
      <c r="I48" s="17">
        <v>4779</v>
      </c>
      <c r="J48" s="38">
        <f>I48/I50*100</f>
        <v>0.99858538960292698</v>
      </c>
      <c r="K48" s="20"/>
      <c r="L48" s="15"/>
    </row>
    <row r="49" spans="1:14">
      <c r="A49" s="98" t="s">
        <v>110</v>
      </c>
      <c r="B49" s="23" t="s">
        <v>49</v>
      </c>
      <c r="C49" s="17">
        <v>27</v>
      </c>
      <c r="D49" s="38">
        <f>C49/C50*100</f>
        <v>2.0039098507755129E-3</v>
      </c>
      <c r="E49" s="48"/>
      <c r="F49" s="20"/>
      <c r="G49" s="98" t="s">
        <v>111</v>
      </c>
      <c r="H49" s="25" t="s">
        <v>49</v>
      </c>
      <c r="I49" s="17">
        <v>918</v>
      </c>
      <c r="J49" s="38">
        <f>I49/I50*100</f>
        <v>0.1918186624096018</v>
      </c>
      <c r="K49" s="20"/>
      <c r="L49" s="20"/>
    </row>
    <row r="50" spans="1:14">
      <c r="A50" s="110" t="s">
        <v>151</v>
      </c>
      <c r="B50" s="113"/>
      <c r="C50" s="47">
        <f>SUM(C26:C49)</f>
        <v>1347366</v>
      </c>
      <c r="D50" s="47">
        <f>SUM(D26:D49)</f>
        <v>100</v>
      </c>
      <c r="E50" s="48"/>
      <c r="F50" s="20"/>
      <c r="G50" s="110" t="s">
        <v>153</v>
      </c>
      <c r="H50" s="113"/>
      <c r="I50" s="17">
        <f>SUM(I26:I49)</f>
        <v>478577</v>
      </c>
      <c r="J50" s="17">
        <f>SUM(J26:J49)</f>
        <v>100</v>
      </c>
      <c r="K50" s="20"/>
      <c r="L50" s="20"/>
    </row>
    <row r="51" spans="1:14">
      <c r="A51" s="73"/>
      <c r="B51" s="73"/>
      <c r="C51" s="29"/>
      <c r="D51" s="48"/>
      <c r="E51" s="20"/>
      <c r="F51" s="20"/>
      <c r="G51" s="73"/>
      <c r="H51" s="73"/>
      <c r="I51" s="15"/>
      <c r="J51" s="48"/>
      <c r="K51" s="20"/>
      <c r="L51" s="20"/>
    </row>
    <row r="52" spans="1:14">
      <c r="A52" s="20" t="s">
        <v>119</v>
      </c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</row>
    <row r="53" spans="1:14">
      <c r="A53" s="57"/>
      <c r="B53" s="35" t="s">
        <v>112</v>
      </c>
      <c r="C53" s="35" t="s">
        <v>28</v>
      </c>
      <c r="D53" s="35" t="s">
        <v>26</v>
      </c>
      <c r="E53" s="98" t="s">
        <v>84</v>
      </c>
      <c r="F53" s="110" t="s">
        <v>27</v>
      </c>
      <c r="G53" s="111"/>
      <c r="H53" s="35" t="s">
        <v>85</v>
      </c>
      <c r="I53" s="35" t="s">
        <v>74</v>
      </c>
      <c r="J53" s="35" t="s">
        <v>5</v>
      </c>
      <c r="K53" s="88"/>
      <c r="L53" s="58"/>
    </row>
    <row r="54" spans="1:14">
      <c r="A54" s="59"/>
      <c r="B54" s="17">
        <v>84394</v>
      </c>
      <c r="C54" s="101">
        <v>149</v>
      </c>
      <c r="D54" s="17">
        <v>4859</v>
      </c>
      <c r="E54" s="97">
        <v>2548</v>
      </c>
      <c r="F54" s="108">
        <v>3998</v>
      </c>
      <c r="G54" s="112"/>
      <c r="H54" s="17">
        <v>5569</v>
      </c>
      <c r="I54" s="17">
        <v>0</v>
      </c>
      <c r="J54" s="17">
        <f>SUM(B54:I54)</f>
        <v>101517</v>
      </c>
      <c r="K54" s="88"/>
      <c r="L54" s="18"/>
    </row>
    <row r="55" spans="1:14">
      <c r="A55" s="76" t="s">
        <v>178</v>
      </c>
      <c r="B55" s="76"/>
      <c r="C55" s="60"/>
      <c r="D55" s="60"/>
      <c r="E55" s="60"/>
      <c r="F55" s="61"/>
      <c r="G55" s="61"/>
      <c r="H55" s="60" t="s">
        <v>179</v>
      </c>
      <c r="I55" s="60"/>
      <c r="J55" s="60"/>
      <c r="K55" s="15"/>
      <c r="L55" s="18"/>
    </row>
    <row r="56" spans="1:14">
      <c r="A56" s="15"/>
      <c r="B56" s="35" t="s">
        <v>167</v>
      </c>
      <c r="C56" s="35" t="s">
        <v>168</v>
      </c>
      <c r="D56" s="35" t="s">
        <v>28</v>
      </c>
      <c r="E56" s="35" t="s">
        <v>5</v>
      </c>
      <c r="H56" s="35" t="s">
        <v>26</v>
      </c>
      <c r="I56" s="89" t="s">
        <v>84</v>
      </c>
      <c r="J56" s="99" t="s">
        <v>169</v>
      </c>
      <c r="K56" s="35" t="s">
        <v>85</v>
      </c>
      <c r="N56" s="80"/>
    </row>
    <row r="57" spans="1:14">
      <c r="B57" s="17">
        <v>2646</v>
      </c>
      <c r="C57" s="101">
        <v>3263</v>
      </c>
      <c r="D57" s="17">
        <v>40</v>
      </c>
      <c r="E57" s="17">
        <f>SUM(B57:D57)</f>
        <v>5949</v>
      </c>
      <c r="H57" s="97">
        <v>200</v>
      </c>
      <c r="I57" s="100">
        <v>26</v>
      </c>
      <c r="J57" s="17">
        <v>81</v>
      </c>
      <c r="K57" s="17">
        <v>258</v>
      </c>
      <c r="N57" s="80"/>
    </row>
    <row r="59" spans="1:14">
      <c r="H59" s="73"/>
    </row>
    <row r="60" spans="1:14">
      <c r="H60" s="15"/>
    </row>
    <row r="61" spans="1:14">
      <c r="H61" s="90"/>
    </row>
  </sheetData>
  <mergeCells count="29">
    <mergeCell ref="F18:G18"/>
    <mergeCell ref="F19:G19"/>
    <mergeCell ref="F20:G20"/>
    <mergeCell ref="A50:B50"/>
    <mergeCell ref="G50:H50"/>
    <mergeCell ref="F53:G53"/>
    <mergeCell ref="F54:G54"/>
    <mergeCell ref="A22:B22"/>
    <mergeCell ref="G25:H25"/>
    <mergeCell ref="F2:G2"/>
    <mergeCell ref="F4:G4"/>
    <mergeCell ref="F5:G5"/>
    <mergeCell ref="F6:G6"/>
    <mergeCell ref="F3:G3"/>
    <mergeCell ref="A7:A16"/>
    <mergeCell ref="F10:G10"/>
    <mergeCell ref="A25:B25"/>
    <mergeCell ref="F13:G13"/>
    <mergeCell ref="F21:G21"/>
    <mergeCell ref="F22:G22"/>
    <mergeCell ref="F15:G15"/>
    <mergeCell ref="F16:G16"/>
    <mergeCell ref="F17:G17"/>
    <mergeCell ref="F7:G7"/>
    <mergeCell ref="F8:G8"/>
    <mergeCell ref="F9:G9"/>
    <mergeCell ref="F14:G14"/>
    <mergeCell ref="F11:G11"/>
    <mergeCell ref="F12:G12"/>
  </mergeCells>
  <phoneticPr fontId="3"/>
  <pageMargins left="0.59055118110236227" right="0.39370078740157483" top="0.98425196850393704" bottom="0.98425196850393704" header="0.51181102362204722" footer="0.51181102362204722"/>
  <pageSetup paperSize="9" orientation="portrait" verticalDpi="300" r:id="rId1"/>
  <headerFooter alignWithMargins="0">
    <oddFooter>&amp;C&amp;"ＭＳ 明朝,標準"&amp;10- 15 -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/>
  </sheetViews>
  <sheetFormatPr defaultRowHeight="21" customHeight="1"/>
  <cols>
    <col min="1" max="1" width="9.5" style="80" customWidth="1"/>
    <col min="2" max="2" width="12.75" style="80" bestFit="1" customWidth="1"/>
    <col min="3" max="5" width="9.5" style="80" customWidth="1"/>
    <col min="6" max="6" width="10.5" style="80" customWidth="1"/>
    <col min="7" max="7" width="11.625" style="80" bestFit="1" customWidth="1"/>
    <col min="8" max="8" width="12.125" style="80" customWidth="1"/>
    <col min="9" max="9" width="10.5" style="80" customWidth="1"/>
    <col min="10" max="16384" width="9" style="80"/>
  </cols>
  <sheetData>
    <row r="1" spans="1:9" ht="22.5" customHeight="1">
      <c r="A1" s="20" t="s">
        <v>137</v>
      </c>
      <c r="B1" s="20"/>
      <c r="C1" s="20"/>
      <c r="D1" s="20"/>
      <c r="E1" s="20"/>
      <c r="F1" s="20"/>
      <c r="G1" s="20"/>
      <c r="H1" s="20"/>
      <c r="I1" s="20"/>
    </row>
    <row r="2" spans="1:9" s="77" customFormat="1" ht="18.75" customHeight="1">
      <c r="A2" s="44" t="s">
        <v>53</v>
      </c>
      <c r="B2" s="35" t="s">
        <v>51</v>
      </c>
      <c r="C2" s="35" t="s">
        <v>52</v>
      </c>
      <c r="D2" s="35" t="s">
        <v>68</v>
      </c>
      <c r="E2" s="62"/>
      <c r="F2" s="62"/>
      <c r="G2" s="62"/>
      <c r="H2" s="62"/>
      <c r="I2" s="62"/>
    </row>
    <row r="3" spans="1:9" ht="18.75" customHeight="1">
      <c r="A3" s="44" t="s">
        <v>164</v>
      </c>
      <c r="B3" s="17">
        <v>1230</v>
      </c>
      <c r="C3" s="17">
        <v>684</v>
      </c>
      <c r="D3" s="17">
        <f>B3+C3</f>
        <v>1914</v>
      </c>
      <c r="E3" s="20"/>
      <c r="F3" s="20"/>
      <c r="G3" s="20"/>
      <c r="H3" s="20"/>
      <c r="I3" s="20"/>
    </row>
    <row r="4" spans="1:9" ht="18.75" customHeight="1">
      <c r="A4" s="44" t="s">
        <v>166</v>
      </c>
      <c r="B4" s="17">
        <v>1522</v>
      </c>
      <c r="C4" s="17">
        <v>652</v>
      </c>
      <c r="D4" s="17">
        <f>SUM(B4:C4)</f>
        <v>2174</v>
      </c>
      <c r="E4" s="20"/>
      <c r="F4" s="20"/>
      <c r="G4" s="20"/>
      <c r="H4" s="20"/>
      <c r="I4" s="20"/>
    </row>
    <row r="5" spans="1:9" ht="18.75" customHeight="1">
      <c r="A5" s="44" t="s">
        <v>170</v>
      </c>
      <c r="B5" s="17">
        <v>1534</v>
      </c>
      <c r="C5" s="17">
        <v>711</v>
      </c>
      <c r="D5" s="17">
        <f>SUM(B5:C5)</f>
        <v>2245</v>
      </c>
      <c r="E5" s="20"/>
      <c r="F5" s="20"/>
      <c r="G5" s="20"/>
      <c r="H5" s="20"/>
      <c r="I5" s="20"/>
    </row>
    <row r="6" spans="1:9" ht="18.75" customHeight="1">
      <c r="A6" s="44" t="s">
        <v>182</v>
      </c>
      <c r="B6" s="17">
        <v>1437</v>
      </c>
      <c r="C6" s="17">
        <v>772</v>
      </c>
      <c r="D6" s="17">
        <f>SUM(B6:C6)</f>
        <v>2209</v>
      </c>
      <c r="E6" s="20"/>
      <c r="F6" s="20"/>
      <c r="G6" s="20"/>
      <c r="H6" s="20"/>
      <c r="I6" s="20"/>
    </row>
    <row r="7" spans="1:9" ht="18.75" customHeight="1">
      <c r="A7" s="44" t="s">
        <v>184</v>
      </c>
      <c r="B7" s="17">
        <v>1437</v>
      </c>
      <c r="C7" s="17">
        <v>796</v>
      </c>
      <c r="D7" s="17">
        <f>SUM(B7:C7)</f>
        <v>2233</v>
      </c>
      <c r="E7" s="20"/>
      <c r="F7" s="20"/>
      <c r="G7" s="20"/>
      <c r="H7" s="20"/>
      <c r="I7" s="20"/>
    </row>
    <row r="8" spans="1:9" ht="13.5" customHeight="1">
      <c r="E8" s="20"/>
      <c r="F8" s="20"/>
      <c r="G8" s="20"/>
      <c r="H8" s="20"/>
      <c r="I8" s="20"/>
    </row>
    <row r="9" spans="1:9" ht="18.75" customHeight="1">
      <c r="A9" s="20" t="s">
        <v>149</v>
      </c>
      <c r="B9" s="20"/>
      <c r="C9" s="20"/>
      <c r="D9" s="20"/>
      <c r="E9" s="20"/>
      <c r="F9" s="20"/>
      <c r="G9" s="20"/>
      <c r="H9" s="20"/>
      <c r="I9" s="20"/>
    </row>
    <row r="10" spans="1:9" s="65" customFormat="1" ht="27.75" customHeight="1">
      <c r="A10" s="63" t="s">
        <v>53</v>
      </c>
      <c r="B10" s="64" t="s">
        <v>144</v>
      </c>
      <c r="C10" s="64" t="s">
        <v>115</v>
      </c>
      <c r="D10" s="64" t="s">
        <v>66</v>
      </c>
      <c r="E10" s="64" t="s">
        <v>116</v>
      </c>
      <c r="F10" s="64" t="s">
        <v>159</v>
      </c>
      <c r="G10" s="64" t="s">
        <v>189</v>
      </c>
    </row>
    <row r="11" spans="1:9" ht="18.75" customHeight="1">
      <c r="A11" s="44" t="s">
        <v>164</v>
      </c>
      <c r="B11" s="17">
        <v>3750</v>
      </c>
      <c r="C11" s="17">
        <v>1678</v>
      </c>
      <c r="D11" s="17">
        <v>236</v>
      </c>
      <c r="E11" s="17">
        <v>1443</v>
      </c>
      <c r="F11" s="17">
        <v>47</v>
      </c>
      <c r="G11" s="17">
        <v>727015</v>
      </c>
    </row>
    <row r="12" spans="1:9" ht="18.75" customHeight="1">
      <c r="A12" s="44" t="s">
        <v>166</v>
      </c>
      <c r="B12" s="17">
        <v>3522</v>
      </c>
      <c r="C12" s="17">
        <v>1783</v>
      </c>
      <c r="D12" s="17">
        <v>224</v>
      </c>
      <c r="E12" s="17">
        <v>1485</v>
      </c>
      <c r="F12" s="17">
        <v>49</v>
      </c>
      <c r="G12" s="17">
        <v>705936</v>
      </c>
    </row>
    <row r="13" spans="1:9" ht="18.75" customHeight="1">
      <c r="A13" s="44" t="s">
        <v>170</v>
      </c>
      <c r="B13" s="17">
        <v>3518</v>
      </c>
      <c r="C13" s="17">
        <v>1334</v>
      </c>
      <c r="D13" s="17">
        <v>216</v>
      </c>
      <c r="E13" s="17">
        <v>1621</v>
      </c>
      <c r="F13" s="17">
        <v>24</v>
      </c>
      <c r="G13" s="17">
        <f>259579+236896+19511+349959</f>
        <v>865945</v>
      </c>
    </row>
    <row r="14" spans="1:9" ht="18.75" customHeight="1">
      <c r="A14" s="44" t="s">
        <v>182</v>
      </c>
      <c r="B14" s="17">
        <v>3254</v>
      </c>
      <c r="C14" s="17">
        <v>1578</v>
      </c>
      <c r="D14" s="17">
        <v>178</v>
      </c>
      <c r="E14" s="17">
        <v>1756</v>
      </c>
      <c r="F14" s="17">
        <v>26</v>
      </c>
      <c r="G14" s="17">
        <v>1104096</v>
      </c>
    </row>
    <row r="15" spans="1:9" ht="18.75" customHeight="1">
      <c r="A15" s="44" t="s">
        <v>184</v>
      </c>
      <c r="B15" s="17">
        <v>2871</v>
      </c>
      <c r="C15" s="17">
        <v>1337</v>
      </c>
      <c r="D15" s="17">
        <v>145</v>
      </c>
      <c r="E15" s="17">
        <v>1739</v>
      </c>
      <c r="F15" s="17">
        <v>30</v>
      </c>
      <c r="G15" s="17">
        <v>1119760</v>
      </c>
    </row>
    <row r="16" spans="1:9" s="66" customFormat="1" ht="13.5" customHeight="1">
      <c r="C16" s="66" t="s">
        <v>188</v>
      </c>
      <c r="I16" s="67"/>
    </row>
    <row r="17" spans="1:9" ht="18.75" customHeight="1">
      <c r="A17" s="20" t="s">
        <v>120</v>
      </c>
      <c r="B17" s="20"/>
      <c r="C17" s="20"/>
      <c r="D17" s="20"/>
      <c r="E17" s="20"/>
      <c r="F17" s="20"/>
      <c r="G17" s="20"/>
      <c r="H17" s="20"/>
      <c r="I17" s="20"/>
    </row>
    <row r="18" spans="1:9" s="86" customFormat="1" ht="27" customHeight="1">
      <c r="A18" s="44" t="s">
        <v>53</v>
      </c>
      <c r="B18" s="91" t="s">
        <v>180</v>
      </c>
      <c r="C18" s="92" t="s">
        <v>181</v>
      </c>
      <c r="D18" s="93" t="s">
        <v>4</v>
      </c>
      <c r="E18" s="103"/>
      <c r="I18" s="45"/>
    </row>
    <row r="19" spans="1:9" ht="18.75" customHeight="1">
      <c r="A19" s="44" t="s">
        <v>164</v>
      </c>
      <c r="B19" s="17">
        <v>258</v>
      </c>
      <c r="C19" s="17">
        <v>54146</v>
      </c>
      <c r="D19" s="17">
        <v>567077</v>
      </c>
      <c r="E19" s="15"/>
      <c r="I19" s="20"/>
    </row>
    <row r="20" spans="1:9" ht="18.75" customHeight="1">
      <c r="A20" s="44" t="s">
        <v>166</v>
      </c>
      <c r="B20" s="17">
        <v>212</v>
      </c>
      <c r="C20" s="17">
        <v>54757</v>
      </c>
      <c r="D20" s="17">
        <v>597948</v>
      </c>
      <c r="E20" s="15"/>
      <c r="I20" s="20"/>
    </row>
    <row r="21" spans="1:9" ht="18.75" customHeight="1">
      <c r="A21" s="44" t="s">
        <v>170</v>
      </c>
      <c r="B21" s="17">
        <v>220</v>
      </c>
      <c r="C21" s="17">
        <v>52265</v>
      </c>
      <c r="D21" s="17">
        <v>545926</v>
      </c>
      <c r="E21" s="15"/>
      <c r="I21" s="20"/>
    </row>
    <row r="22" spans="1:9" ht="18.75" customHeight="1">
      <c r="A22" s="44" t="s">
        <v>182</v>
      </c>
      <c r="B22" s="17">
        <v>271</v>
      </c>
      <c r="C22" s="17">
        <v>52347</v>
      </c>
      <c r="D22" s="17">
        <v>546732</v>
      </c>
      <c r="E22" s="15"/>
      <c r="I22" s="20"/>
    </row>
    <row r="23" spans="1:9" ht="18.75" customHeight="1">
      <c r="A23" s="44" t="s">
        <v>184</v>
      </c>
      <c r="B23" s="17">
        <v>319</v>
      </c>
      <c r="C23" s="17">
        <v>54127</v>
      </c>
      <c r="D23" s="17">
        <v>555189</v>
      </c>
      <c r="E23" s="15"/>
      <c r="I23" s="20"/>
    </row>
    <row r="24" spans="1:9" ht="13.5" customHeight="1">
      <c r="I24" s="20"/>
    </row>
    <row r="25" spans="1:9" ht="18.75" customHeight="1">
      <c r="A25" s="20" t="s">
        <v>121</v>
      </c>
      <c r="B25" s="20"/>
      <c r="C25" s="20"/>
      <c r="D25" s="20"/>
      <c r="E25" s="20"/>
      <c r="F25" s="20"/>
      <c r="G25" s="20"/>
      <c r="H25" s="20"/>
      <c r="I25" s="20"/>
    </row>
    <row r="26" spans="1:9" s="86" customFormat="1" ht="36" customHeight="1">
      <c r="A26" s="31" t="s">
        <v>53</v>
      </c>
      <c r="B26" s="64" t="s">
        <v>138</v>
      </c>
      <c r="C26" s="64" t="s">
        <v>139</v>
      </c>
      <c r="D26" s="68" t="s">
        <v>113</v>
      </c>
      <c r="E26" s="68" t="s">
        <v>54</v>
      </c>
      <c r="F26" s="68" t="s">
        <v>114</v>
      </c>
      <c r="G26" s="68" t="s">
        <v>55</v>
      </c>
      <c r="H26" s="45"/>
      <c r="I26" s="45"/>
    </row>
    <row r="27" spans="1:9" ht="18.75" customHeight="1">
      <c r="A27" s="44" t="s">
        <v>164</v>
      </c>
      <c r="B27" s="17">
        <v>64661000</v>
      </c>
      <c r="C27" s="17">
        <v>313576</v>
      </c>
      <c r="D27" s="69">
        <v>0.48</v>
      </c>
      <c r="E27" s="17">
        <v>36643</v>
      </c>
      <c r="F27" s="69">
        <v>11.69</v>
      </c>
      <c r="G27" s="17">
        <v>33000</v>
      </c>
      <c r="H27" s="20"/>
      <c r="I27" s="20"/>
    </row>
    <row r="28" spans="1:9" ht="18.75" customHeight="1">
      <c r="A28" s="44" t="s">
        <v>166</v>
      </c>
      <c r="B28" s="17">
        <v>65072000</v>
      </c>
      <c r="C28" s="17">
        <v>325321</v>
      </c>
      <c r="D28" s="69">
        <v>0.5</v>
      </c>
      <c r="E28" s="17">
        <v>36643</v>
      </c>
      <c r="F28" s="69">
        <v>11.26</v>
      </c>
      <c r="G28" s="17">
        <v>33000</v>
      </c>
      <c r="H28" s="20"/>
      <c r="I28" s="20"/>
    </row>
    <row r="29" spans="1:9" ht="18.75" customHeight="1">
      <c r="A29" s="44" t="s">
        <v>170</v>
      </c>
      <c r="B29" s="17">
        <v>65358000</v>
      </c>
      <c r="C29" s="17">
        <v>317657</v>
      </c>
      <c r="D29" s="69">
        <v>0.49</v>
      </c>
      <c r="E29" s="17">
        <v>36633</v>
      </c>
      <c r="F29" s="69">
        <v>11.53</v>
      </c>
      <c r="G29" s="17">
        <v>33000</v>
      </c>
      <c r="H29" s="20"/>
      <c r="I29" s="20"/>
    </row>
    <row r="30" spans="1:9" ht="18.75" customHeight="1">
      <c r="A30" s="44" t="s">
        <v>182</v>
      </c>
      <c r="B30" s="17">
        <v>68270000</v>
      </c>
      <c r="C30" s="17">
        <v>320784</v>
      </c>
      <c r="D30" s="69">
        <v>0.47</v>
      </c>
      <c r="E30" s="17">
        <v>36584</v>
      </c>
      <c r="F30" s="69">
        <v>11.4</v>
      </c>
      <c r="G30" s="17">
        <v>33000</v>
      </c>
      <c r="H30" s="20"/>
      <c r="I30" s="20"/>
    </row>
    <row r="31" spans="1:9" ht="18.75" customHeight="1">
      <c r="A31" s="44" t="s">
        <v>184</v>
      </c>
      <c r="B31" s="17">
        <v>72366050</v>
      </c>
      <c r="C31" s="17">
        <v>338921</v>
      </c>
      <c r="D31" s="69">
        <v>0.46</v>
      </c>
      <c r="E31" s="17">
        <v>36696</v>
      </c>
      <c r="F31" s="69">
        <v>10.82</v>
      </c>
      <c r="G31" s="17">
        <v>33000</v>
      </c>
      <c r="H31" s="20"/>
      <c r="I31" s="20"/>
    </row>
    <row r="32" spans="1:9" ht="18.75" customHeight="1">
      <c r="A32" s="20" t="s">
        <v>192</v>
      </c>
      <c r="B32" s="20"/>
      <c r="C32" s="20"/>
      <c r="D32" s="20"/>
      <c r="E32" s="20"/>
      <c r="F32" s="20"/>
      <c r="G32" s="20"/>
      <c r="H32" s="20"/>
      <c r="I32" s="20"/>
    </row>
    <row r="33" spans="1:9" ht="13.5" customHeight="1">
      <c r="H33" s="20"/>
      <c r="I33" s="20"/>
    </row>
    <row r="34" spans="1:9" ht="21" customHeight="1">
      <c r="A34" s="20" t="s">
        <v>175</v>
      </c>
      <c r="B34" s="20"/>
      <c r="C34" s="20"/>
      <c r="D34" s="20"/>
      <c r="E34" s="20"/>
      <c r="F34" s="20"/>
      <c r="G34" s="20"/>
      <c r="H34" s="20"/>
      <c r="I34" s="20"/>
    </row>
    <row r="35" spans="1:9" s="77" customFormat="1" ht="21" customHeight="1">
      <c r="A35" s="35"/>
      <c r="B35" s="35" t="s">
        <v>171</v>
      </c>
      <c r="C35" s="35" t="s">
        <v>172</v>
      </c>
      <c r="D35" s="35" t="s">
        <v>173</v>
      </c>
      <c r="E35" s="35" t="s">
        <v>174</v>
      </c>
      <c r="F35" s="35" t="s">
        <v>177</v>
      </c>
      <c r="G35" s="35" t="s">
        <v>176</v>
      </c>
      <c r="H35" s="62"/>
      <c r="I35" s="62"/>
    </row>
    <row r="36" spans="1:9" s="77" customFormat="1" ht="21" customHeight="1">
      <c r="A36" s="44" t="s">
        <v>166</v>
      </c>
      <c r="B36" s="94">
        <v>780</v>
      </c>
      <c r="C36" s="95">
        <v>420</v>
      </c>
      <c r="D36" s="94">
        <v>4326</v>
      </c>
      <c r="E36" s="95">
        <v>142</v>
      </c>
      <c r="F36" s="96"/>
      <c r="G36" s="79">
        <f>SUM(B36:F36)</f>
        <v>5668</v>
      </c>
    </row>
    <row r="37" spans="1:9" s="77" customFormat="1" ht="21" customHeight="1">
      <c r="A37" s="44" t="s">
        <v>170</v>
      </c>
      <c r="B37" s="78">
        <v>754</v>
      </c>
      <c r="C37" s="79">
        <v>663</v>
      </c>
      <c r="D37" s="78">
        <v>5760</v>
      </c>
      <c r="E37" s="79">
        <v>221</v>
      </c>
      <c r="F37" s="79">
        <v>81</v>
      </c>
      <c r="G37" s="78">
        <f>SUM(B37:F37)</f>
        <v>7479</v>
      </c>
    </row>
    <row r="38" spans="1:9" s="77" customFormat="1" ht="21" customHeight="1">
      <c r="A38" s="44" t="s">
        <v>182</v>
      </c>
      <c r="B38" s="78">
        <v>1879</v>
      </c>
      <c r="C38" s="79">
        <v>874</v>
      </c>
      <c r="D38" s="78">
        <v>6782</v>
      </c>
      <c r="E38" s="79">
        <v>182</v>
      </c>
      <c r="F38" s="79">
        <v>5450</v>
      </c>
      <c r="G38" s="78">
        <f>SUM(B38:F38)</f>
        <v>15167</v>
      </c>
    </row>
    <row r="39" spans="1:9" s="77" customFormat="1" ht="21" customHeight="1">
      <c r="A39" s="44" t="s">
        <v>184</v>
      </c>
      <c r="B39" s="78">
        <v>2432</v>
      </c>
      <c r="C39" s="79">
        <v>1312</v>
      </c>
      <c r="D39" s="78">
        <v>7308</v>
      </c>
      <c r="E39" s="79">
        <v>153</v>
      </c>
      <c r="F39" s="79">
        <v>8255</v>
      </c>
      <c r="G39" s="78">
        <f>SUM(B39:F39)</f>
        <v>19460</v>
      </c>
    </row>
    <row r="40" spans="1:9" ht="21" customHeight="1">
      <c r="A40" s="80" t="s">
        <v>183</v>
      </c>
    </row>
  </sheetData>
  <phoneticPr fontId="3"/>
  <pageMargins left="0.78740157480314965" right="0.59055118110236227" top="0.98425196850393704" bottom="0.39370078740157483" header="0" footer="0"/>
  <pageSetup paperSize="9" scale="99" orientation="portrait" verticalDpi="300" r:id="rId1"/>
  <headerFooter alignWithMargins="0">
    <oddFooter>&amp;C&amp;"ＭＳ 明朝,標準"- 16 -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8C7B45FEC016241A741A39097E67E7B" ma:contentTypeVersion="12" ma:contentTypeDescription="新しいドキュメントを作成します。" ma:contentTypeScope="" ma:versionID="4a3fe5b473ba11bdc750d27c61db7e1f">
  <xsd:schema xmlns:xsd="http://www.w3.org/2001/XMLSchema" xmlns:xs="http://www.w3.org/2001/XMLSchema" xmlns:p="http://schemas.microsoft.com/office/2006/metadata/properties" xmlns:ns2="aec7a5a4-3acc-481b-96da-e8c57b3f331f" xmlns:ns3="27083e2e-98a8-4b23-94e9-0be83a41c3fc" targetNamespace="http://schemas.microsoft.com/office/2006/metadata/properties" ma:root="true" ma:fieldsID="c12bda4c9f3309dadafb2f4c5111025a" ns2:_="" ns3:_="">
    <xsd:import namespace="aec7a5a4-3acc-481b-96da-e8c57b3f331f"/>
    <xsd:import namespace="27083e2e-98a8-4b23-94e9-0be83a41c3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c7a5a4-3acc-481b-96da-e8c57b3f33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42d2c588-4098-4adb-b795-29d38f8b48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83e2e-98a8-4b23-94e9-0be83a41c3f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4c504a0-51ee-4fad-b67c-9f629cc52110}" ma:internalName="TaxCatchAll" ma:showField="CatchAllData" ma:web="27083e2e-98a8-4b23-94e9-0be83a41c3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7083e2e-98a8-4b23-94e9-0be83a41c3fc" xsi:nil="true"/>
    <lcf76f155ced4ddcb4097134ff3c332f xmlns="aec7a5a4-3acc-481b-96da-e8c57b3f331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9589568-86A6-4CCD-B6EE-67F39421966C}"/>
</file>

<file path=customXml/itemProps2.xml><?xml version="1.0" encoding="utf-8"?>
<ds:datastoreItem xmlns:ds="http://schemas.openxmlformats.org/officeDocument/2006/customXml" ds:itemID="{5AB0C316-1880-4590-BC97-DD4061C432C8}"/>
</file>

<file path=customXml/itemProps3.xml><?xml version="1.0" encoding="utf-8"?>
<ds:datastoreItem xmlns:ds="http://schemas.openxmlformats.org/officeDocument/2006/customXml" ds:itemID="{93FE9103-1D6D-4882-9634-1E98C22D5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p.13</vt:lpstr>
      <vt:lpstr>p.14</vt:lpstr>
      <vt:lpstr>p.15</vt:lpstr>
      <vt:lpstr>p.16</vt:lpstr>
      <vt:lpstr>p.13!Print_Area</vt:lpstr>
    </vt:vector>
  </TitlesOfParts>
  <Company>つくば市立中央図書館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tsukuba</dc:creator>
  <cp:lastModifiedBy>つくば市</cp:lastModifiedBy>
  <cp:lastPrinted>2016-07-27T01:56:17Z</cp:lastPrinted>
  <dcterms:created xsi:type="dcterms:W3CDTF">2004-03-31T11:15:38Z</dcterms:created>
  <dcterms:modified xsi:type="dcterms:W3CDTF">2021-08-27T07:09:48Z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0x01010098C7B45FEC016241A741A39097E67E7B</vt:lpwstr>
  </property>
</Properties>
</file>