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pe-file01\UserData$\082202945\デスクトップ\"/>
    </mc:Choice>
  </mc:AlternateContent>
  <bookViews>
    <workbookView xWindow="240" yWindow="75" windowWidth="14940" windowHeight="8550"/>
  </bookViews>
  <sheets>
    <sheet name="総括" sheetId="1" r:id="rId1"/>
    <sheet name="筑波" sheetId="2" r:id="rId2"/>
    <sheet name="大穂・豊里" sheetId="3" r:id="rId3"/>
    <sheet name="谷田部" sheetId="4" r:id="rId4"/>
    <sheet name="桜" sheetId="5" r:id="rId5"/>
    <sheet name="茎崎" sheetId="8" r:id="rId6"/>
    <sheet name="当日時間別投票者数" sheetId="6" r:id="rId7"/>
    <sheet name="開票結果" sheetId="7" r:id="rId8"/>
  </sheets>
  <definedNames>
    <definedName name="_xlnm.Print_Area" localSheetId="3">谷田部!$A$1:$J$28</definedName>
    <definedName name="_xlnm.Print_Area" localSheetId="6">当日時間別投票者数!$A$1:$AH$49</definedName>
  </definedNames>
  <calcPr calcId="191029"/>
</workbook>
</file>

<file path=xl/calcChain.xml><?xml version="1.0" encoding="utf-8"?>
<calcChain xmlns="http://schemas.openxmlformats.org/spreadsheetml/2006/main">
  <c r="K8" i="6" l="1"/>
  <c r="F12" i="7"/>
  <c r="B27" i="4" l="1"/>
  <c r="AK44" i="1"/>
  <c r="AK41" i="1"/>
  <c r="AK42" i="1"/>
  <c r="AK43" i="1"/>
  <c r="AK40" i="1"/>
  <c r="AK38" i="1"/>
  <c r="AK39" i="1"/>
  <c r="E12" i="7" l="1"/>
  <c r="D7" i="2" l="1"/>
  <c r="G7" i="2"/>
  <c r="H7" i="2"/>
  <c r="I7" i="2"/>
  <c r="D8" i="2"/>
  <c r="G8" i="2"/>
  <c r="H8" i="2"/>
  <c r="I8" i="2"/>
  <c r="D9" i="2"/>
  <c r="G9" i="2"/>
  <c r="H9" i="2"/>
  <c r="I9" i="2"/>
  <c r="D10" i="2"/>
  <c r="G10" i="2"/>
  <c r="H10" i="2"/>
  <c r="I10" i="2"/>
  <c r="D11" i="2"/>
  <c r="G11" i="2"/>
  <c r="H11" i="2"/>
  <c r="I11" i="2"/>
  <c r="D12" i="2"/>
  <c r="G12" i="2"/>
  <c r="H12" i="2"/>
  <c r="I12" i="2"/>
  <c r="D13" i="2"/>
  <c r="G13" i="2"/>
  <c r="H13" i="2"/>
  <c r="I13" i="2"/>
  <c r="D14" i="2"/>
  <c r="G14" i="2"/>
  <c r="H14" i="2"/>
  <c r="I14" i="2"/>
  <c r="D15" i="2"/>
  <c r="G15" i="2"/>
  <c r="H15" i="2"/>
  <c r="I15" i="2"/>
  <c r="D16" i="2"/>
  <c r="G16" i="2"/>
  <c r="H16" i="2"/>
  <c r="I16" i="2"/>
  <c r="D17" i="2"/>
  <c r="G17" i="2"/>
  <c r="H17" i="2"/>
  <c r="I17" i="2"/>
  <c r="D18" i="2"/>
  <c r="G18" i="2"/>
  <c r="H18" i="2"/>
  <c r="I18" i="2"/>
  <c r="D19" i="2"/>
  <c r="G19" i="2"/>
  <c r="H19" i="2"/>
  <c r="I19" i="2"/>
  <c r="D20" i="2"/>
  <c r="G20" i="2"/>
  <c r="H20" i="2"/>
  <c r="I20" i="2"/>
  <c r="D21" i="2"/>
  <c r="G21" i="2"/>
  <c r="H21" i="2"/>
  <c r="I21" i="2"/>
  <c r="D22" i="2"/>
  <c r="G22" i="2"/>
  <c r="H22" i="2"/>
  <c r="I22" i="2"/>
  <c r="B23" i="2"/>
  <c r="C23" i="2"/>
  <c r="E23" i="2"/>
  <c r="F23" i="2"/>
  <c r="I23" i="2" l="1"/>
  <c r="J21" i="2"/>
  <c r="J20" i="2"/>
  <c r="G23" i="2"/>
  <c r="J22" i="2"/>
  <c r="J17" i="2"/>
  <c r="J15" i="2"/>
  <c r="J14" i="2"/>
  <c r="J13" i="2"/>
  <c r="J11" i="2"/>
  <c r="J10" i="2"/>
  <c r="J9" i="2"/>
  <c r="J8" i="2"/>
  <c r="J7" i="2"/>
  <c r="J16" i="2"/>
  <c r="J12" i="2"/>
  <c r="D23" i="2"/>
  <c r="J19" i="2"/>
  <c r="J18" i="2"/>
  <c r="H23" i="2"/>
  <c r="I38" i="6"/>
  <c r="J23" i="2" l="1"/>
  <c r="AO22" i="1"/>
  <c r="W22" i="1"/>
  <c r="E15" i="7" l="1"/>
  <c r="E16" i="7" s="1"/>
  <c r="E2" i="7" l="1"/>
  <c r="I25" i="4" l="1"/>
  <c r="H25" i="4"/>
  <c r="G25" i="4"/>
  <c r="D25" i="4"/>
  <c r="F9" i="7"/>
  <c r="F10" i="7"/>
  <c r="AE22" i="6"/>
  <c r="AE23" i="6"/>
  <c r="AE24" i="6"/>
  <c r="AE25" i="6"/>
  <c r="AE26" i="6"/>
  <c r="AE21" i="6"/>
  <c r="K35" i="6"/>
  <c r="M35" i="6"/>
  <c r="K36" i="6"/>
  <c r="M36" i="6"/>
  <c r="K37" i="6"/>
  <c r="M37" i="6"/>
  <c r="K38" i="6"/>
  <c r="M38" i="6"/>
  <c r="K39" i="6"/>
  <c r="M39" i="6"/>
  <c r="M34" i="6"/>
  <c r="K34" i="6"/>
  <c r="AC22" i="6"/>
  <c r="AC23" i="6"/>
  <c r="AC24" i="6"/>
  <c r="AC25" i="6"/>
  <c r="AC26" i="6"/>
  <c r="AC21" i="6"/>
  <c r="K22" i="6"/>
  <c r="M22" i="6"/>
  <c r="K23" i="6"/>
  <c r="M23" i="6"/>
  <c r="K24" i="6"/>
  <c r="M24" i="6"/>
  <c r="K25" i="6"/>
  <c r="M25" i="6"/>
  <c r="K26" i="6"/>
  <c r="M26" i="6"/>
  <c r="M21" i="6"/>
  <c r="K21" i="6"/>
  <c r="AC9" i="6"/>
  <c r="AE9" i="6"/>
  <c r="AC10" i="6"/>
  <c r="AE10" i="6"/>
  <c r="AC11" i="6"/>
  <c r="AE11" i="6"/>
  <c r="AC12" i="6"/>
  <c r="AE12" i="6"/>
  <c r="AC13" i="6"/>
  <c r="AE13" i="6"/>
  <c r="AE8" i="6"/>
  <c r="AC8" i="6"/>
  <c r="M9" i="6"/>
  <c r="M10" i="6"/>
  <c r="M11" i="6"/>
  <c r="M12" i="6"/>
  <c r="M13" i="6"/>
  <c r="M8" i="6"/>
  <c r="K9" i="6"/>
  <c r="K10" i="6"/>
  <c r="K11" i="6"/>
  <c r="K12" i="6"/>
  <c r="K13" i="6"/>
  <c r="I16" i="4"/>
  <c r="H16" i="4"/>
  <c r="G16" i="4"/>
  <c r="D16" i="4"/>
  <c r="Z44" i="1"/>
  <c r="O44" i="1"/>
  <c r="AT30" i="1"/>
  <c r="AH30" i="1"/>
  <c r="AO20" i="1"/>
  <c r="W20" i="1"/>
  <c r="AZ20" i="1"/>
  <c r="AU20" i="1"/>
  <c r="F10" i="3"/>
  <c r="F24" i="3"/>
  <c r="F27" i="4"/>
  <c r="F21" i="5"/>
  <c r="F13" i="8"/>
  <c r="E10" i="3"/>
  <c r="E24" i="3"/>
  <c r="E27" i="4"/>
  <c r="E21" i="5"/>
  <c r="E13" i="8"/>
  <c r="C10" i="3"/>
  <c r="C24" i="3"/>
  <c r="C27" i="4"/>
  <c r="C21" i="5"/>
  <c r="C13" i="8"/>
  <c r="B10" i="3"/>
  <c r="B24" i="3"/>
  <c r="B21" i="5"/>
  <c r="B13" i="8"/>
  <c r="AO12" i="1"/>
  <c r="AO13" i="1"/>
  <c r="AO14" i="1"/>
  <c r="AO15" i="1"/>
  <c r="AO16" i="1"/>
  <c r="AO17" i="1"/>
  <c r="AO18" i="1"/>
  <c r="AO19" i="1"/>
  <c r="AI21" i="1"/>
  <c r="AC21" i="1"/>
  <c r="W12" i="1"/>
  <c r="W13" i="1"/>
  <c r="W14" i="1"/>
  <c r="W15" i="1"/>
  <c r="W16" i="1"/>
  <c r="W17" i="1"/>
  <c r="Q21" i="1"/>
  <c r="K21" i="1"/>
  <c r="BB4" i="1"/>
  <c r="BB3" i="1"/>
  <c r="D22" i="3"/>
  <c r="D23" i="3"/>
  <c r="D6" i="3"/>
  <c r="D7" i="3"/>
  <c r="D8" i="3"/>
  <c r="D9" i="3"/>
  <c r="BB5" i="1"/>
  <c r="AZ22" i="1"/>
  <c r="BE22" i="1"/>
  <c r="AZ13" i="1"/>
  <c r="AZ14" i="1"/>
  <c r="AZ15" i="1"/>
  <c r="AZ12" i="1"/>
  <c r="AU13" i="1"/>
  <c r="AU14" i="1"/>
  <c r="AU15" i="1"/>
  <c r="AU22" i="1"/>
  <c r="AU12" i="1"/>
  <c r="AL6" i="1"/>
  <c r="AZ16" i="1"/>
  <c r="AU16" i="1"/>
  <c r="AU17" i="1"/>
  <c r="AZ17" i="1"/>
  <c r="G19" i="3"/>
  <c r="G20" i="3"/>
  <c r="G21" i="3"/>
  <c r="G22" i="3"/>
  <c r="G23" i="3"/>
  <c r="H6" i="3"/>
  <c r="I6" i="3"/>
  <c r="G6" i="3"/>
  <c r="J6" i="3" s="1"/>
  <c r="H7" i="3"/>
  <c r="I7" i="3"/>
  <c r="G7" i="3"/>
  <c r="H8" i="3"/>
  <c r="I8" i="3"/>
  <c r="G8" i="3"/>
  <c r="H9" i="3"/>
  <c r="I9" i="3"/>
  <c r="G9" i="3"/>
  <c r="G5" i="3"/>
  <c r="I5" i="3"/>
  <c r="D5" i="3"/>
  <c r="H5" i="3"/>
  <c r="G18" i="3"/>
  <c r="D18" i="3"/>
  <c r="D19" i="3"/>
  <c r="D20" i="3"/>
  <c r="D21" i="3"/>
  <c r="G17" i="3"/>
  <c r="D17" i="3"/>
  <c r="H18" i="3"/>
  <c r="I18" i="3"/>
  <c r="H19" i="3"/>
  <c r="I19" i="3"/>
  <c r="H20" i="3"/>
  <c r="I20" i="3"/>
  <c r="H21" i="3"/>
  <c r="I21" i="3"/>
  <c r="H22" i="3"/>
  <c r="I22" i="3"/>
  <c r="H23" i="3"/>
  <c r="I23" i="3"/>
  <c r="I17" i="3"/>
  <c r="H17" i="3"/>
  <c r="D11" i="4"/>
  <c r="D12" i="4"/>
  <c r="D13" i="4"/>
  <c r="D14" i="4"/>
  <c r="D15" i="4"/>
  <c r="D17" i="4"/>
  <c r="D18" i="4"/>
  <c r="D19" i="4"/>
  <c r="D20" i="4"/>
  <c r="D21" i="4"/>
  <c r="D22" i="4"/>
  <c r="D23" i="4"/>
  <c r="D24" i="4"/>
  <c r="D26" i="4"/>
  <c r="G5" i="4"/>
  <c r="D5" i="4"/>
  <c r="G6" i="4"/>
  <c r="D6" i="4"/>
  <c r="G7" i="4"/>
  <c r="D7" i="4"/>
  <c r="G8" i="4"/>
  <c r="D8" i="4"/>
  <c r="G9" i="4"/>
  <c r="D9" i="4"/>
  <c r="G10" i="4"/>
  <c r="D10" i="4"/>
  <c r="G11" i="4"/>
  <c r="G12" i="4"/>
  <c r="G13" i="4"/>
  <c r="G14" i="4"/>
  <c r="G15" i="4"/>
  <c r="G17" i="4"/>
  <c r="G18" i="4"/>
  <c r="J18" i="4" s="1"/>
  <c r="G19" i="4"/>
  <c r="G20" i="4"/>
  <c r="G21" i="4"/>
  <c r="G22" i="4"/>
  <c r="G23" i="4"/>
  <c r="G24" i="4"/>
  <c r="G26" i="4"/>
  <c r="I5" i="4"/>
  <c r="I6" i="4"/>
  <c r="I7" i="4"/>
  <c r="I8" i="4"/>
  <c r="I9" i="4"/>
  <c r="I10" i="4"/>
  <c r="I11" i="4"/>
  <c r="I12" i="4"/>
  <c r="I13" i="4"/>
  <c r="I14" i="4"/>
  <c r="I15" i="4"/>
  <c r="I17" i="4"/>
  <c r="I18" i="4"/>
  <c r="I19" i="4"/>
  <c r="I20" i="4"/>
  <c r="I21" i="4"/>
  <c r="I22" i="4"/>
  <c r="I23" i="4"/>
  <c r="I24" i="4"/>
  <c r="I26" i="4"/>
  <c r="I4" i="4"/>
  <c r="G4" i="4"/>
  <c r="D4" i="4"/>
  <c r="H5" i="4"/>
  <c r="H6" i="4"/>
  <c r="H7" i="4"/>
  <c r="H8" i="4"/>
  <c r="H9" i="4"/>
  <c r="H10" i="4"/>
  <c r="H11" i="4"/>
  <c r="H12" i="4"/>
  <c r="H13" i="4"/>
  <c r="H14" i="4"/>
  <c r="H15" i="4"/>
  <c r="H17" i="4"/>
  <c r="H18" i="4"/>
  <c r="H19" i="4"/>
  <c r="H20" i="4"/>
  <c r="H21" i="4"/>
  <c r="H22" i="4"/>
  <c r="H23" i="4"/>
  <c r="H24" i="4"/>
  <c r="H26" i="4"/>
  <c r="H4" i="4"/>
  <c r="G20" i="5"/>
  <c r="D20" i="5"/>
  <c r="I20" i="5"/>
  <c r="H20" i="5"/>
  <c r="G18" i="5"/>
  <c r="G19" i="5"/>
  <c r="G6" i="5"/>
  <c r="D6" i="5"/>
  <c r="G7" i="5"/>
  <c r="D7" i="5"/>
  <c r="G8" i="5"/>
  <c r="D8" i="5"/>
  <c r="G9" i="5"/>
  <c r="D9" i="5"/>
  <c r="G10" i="5"/>
  <c r="D10" i="5"/>
  <c r="G11" i="5"/>
  <c r="D11" i="5"/>
  <c r="G12" i="5"/>
  <c r="D12" i="5"/>
  <c r="G13" i="5"/>
  <c r="D13" i="5"/>
  <c r="G14" i="5"/>
  <c r="D14" i="5"/>
  <c r="G15" i="5"/>
  <c r="D15" i="5"/>
  <c r="G16" i="5"/>
  <c r="D16" i="5"/>
  <c r="G17" i="5"/>
  <c r="D17" i="5"/>
  <c r="D18" i="5"/>
  <c r="D19" i="5"/>
  <c r="I6" i="5"/>
  <c r="I7" i="5"/>
  <c r="I8" i="5"/>
  <c r="I9" i="5"/>
  <c r="I10" i="5"/>
  <c r="I11" i="5"/>
  <c r="I12" i="5"/>
  <c r="I13" i="5"/>
  <c r="I14" i="5"/>
  <c r="I15" i="5"/>
  <c r="I16" i="5"/>
  <c r="I17" i="5"/>
  <c r="I18" i="5"/>
  <c r="I19" i="5"/>
  <c r="H6" i="5"/>
  <c r="H7" i="5"/>
  <c r="H8" i="5"/>
  <c r="H9" i="5"/>
  <c r="H10" i="5"/>
  <c r="H11" i="5"/>
  <c r="H12" i="5"/>
  <c r="H13" i="5"/>
  <c r="H14" i="5"/>
  <c r="H15" i="5"/>
  <c r="H16" i="5"/>
  <c r="H17" i="5"/>
  <c r="H18" i="5"/>
  <c r="H19" i="5"/>
  <c r="I5" i="5"/>
  <c r="G5" i="5"/>
  <c r="D5" i="5"/>
  <c r="H5" i="5"/>
  <c r="G6" i="8"/>
  <c r="D6" i="8"/>
  <c r="G7" i="8"/>
  <c r="D7" i="8"/>
  <c r="G8" i="8"/>
  <c r="D8" i="8"/>
  <c r="G9" i="8"/>
  <c r="D9" i="8"/>
  <c r="G10" i="8"/>
  <c r="D10" i="8"/>
  <c r="G11" i="8"/>
  <c r="D11" i="8"/>
  <c r="G12" i="8"/>
  <c r="D12" i="8"/>
  <c r="I6" i="8"/>
  <c r="I7" i="8"/>
  <c r="I8" i="8"/>
  <c r="I9" i="8"/>
  <c r="I10" i="8"/>
  <c r="I11" i="8"/>
  <c r="I12" i="8"/>
  <c r="I5" i="8"/>
  <c r="G5" i="8"/>
  <c r="D5" i="8"/>
  <c r="H6" i="8"/>
  <c r="H7" i="8"/>
  <c r="H8" i="8"/>
  <c r="H9" i="8"/>
  <c r="H10" i="8"/>
  <c r="H11" i="8"/>
  <c r="H12" i="8"/>
  <c r="H5" i="8"/>
  <c r="Z55" i="6"/>
  <c r="Z56" i="6"/>
  <c r="Z57" i="6"/>
  <c r="Z58" i="6"/>
  <c r="O38" i="6" s="1"/>
  <c r="Z59" i="6"/>
  <c r="Z54" i="6"/>
  <c r="T60" i="6"/>
  <c r="N60" i="6"/>
  <c r="I35" i="6"/>
  <c r="I36" i="6"/>
  <c r="O36" i="6" s="1"/>
  <c r="I37" i="6"/>
  <c r="I39" i="6"/>
  <c r="E40" i="6"/>
  <c r="G40" i="6"/>
  <c r="I34" i="6"/>
  <c r="AA22" i="6"/>
  <c r="AA23" i="6"/>
  <c r="AG23" i="6" s="1"/>
  <c r="AA24" i="6"/>
  <c r="AA25" i="6"/>
  <c r="AA26" i="6"/>
  <c r="W27" i="6"/>
  <c r="AA27" i="6" s="1"/>
  <c r="Y27" i="6"/>
  <c r="AA21" i="6"/>
  <c r="I22" i="6"/>
  <c r="I23" i="6"/>
  <c r="O23" i="6" s="1"/>
  <c r="I24" i="6"/>
  <c r="I25" i="6"/>
  <c r="I26" i="6"/>
  <c r="E27" i="6"/>
  <c r="G27" i="6"/>
  <c r="I21" i="6"/>
  <c r="AA8" i="6"/>
  <c r="AG8" i="6" s="1"/>
  <c r="AA9" i="6"/>
  <c r="AG9" i="6" s="1"/>
  <c r="AA10" i="6"/>
  <c r="AG10" i="6" s="1"/>
  <c r="AA11" i="6"/>
  <c r="AG11" i="6" s="1"/>
  <c r="AA12" i="6"/>
  <c r="AG12" i="6" s="1"/>
  <c r="AA13" i="6"/>
  <c r="AG13" i="6" s="1"/>
  <c r="Y14" i="6"/>
  <c r="W14" i="6"/>
  <c r="I12" i="6"/>
  <c r="O12" i="6" s="1"/>
  <c r="E14" i="6"/>
  <c r="G14" i="6"/>
  <c r="I13" i="6"/>
  <c r="O13" i="6" s="1"/>
  <c r="I11" i="6"/>
  <c r="I10" i="6"/>
  <c r="O10" i="6" s="1"/>
  <c r="I9" i="6"/>
  <c r="I8" i="6"/>
  <c r="C30" i="7"/>
  <c r="D15" i="7"/>
  <c r="D16" i="7" s="1"/>
  <c r="C15" i="7"/>
  <c r="C16" i="7" s="1"/>
  <c r="B15" i="7"/>
  <c r="B16" i="7" s="1"/>
  <c r="AT6" i="1"/>
  <c r="O9" i="6" l="1"/>
  <c r="G13" i="8"/>
  <c r="H13" i="8"/>
  <c r="J22" i="4"/>
  <c r="J21" i="3"/>
  <c r="J19" i="3"/>
  <c r="I24" i="3"/>
  <c r="J9" i="3"/>
  <c r="H10" i="3"/>
  <c r="J8" i="3"/>
  <c r="G21" i="5"/>
  <c r="G27" i="4"/>
  <c r="D24" i="3"/>
  <c r="BB6" i="1"/>
  <c r="AC14" i="6"/>
  <c r="O25" i="6"/>
  <c r="AG25" i="6"/>
  <c r="J21" i="4"/>
  <c r="J17" i="4"/>
  <c r="J12" i="4"/>
  <c r="K14" i="6"/>
  <c r="K27" i="6"/>
  <c r="AC27" i="6"/>
  <c r="BE15" i="1"/>
  <c r="J11" i="8"/>
  <c r="D13" i="8"/>
  <c r="D10" i="3"/>
  <c r="J23" i="3"/>
  <c r="BE13" i="1"/>
  <c r="J24" i="4"/>
  <c r="J26" i="4"/>
  <c r="BE20" i="1"/>
  <c r="M14" i="6"/>
  <c r="AE14" i="6"/>
  <c r="M27" i="6"/>
  <c r="O24" i="6"/>
  <c r="AG24" i="6"/>
  <c r="M40" i="6"/>
  <c r="K40" i="6"/>
  <c r="O11" i="6"/>
  <c r="H27" i="4"/>
  <c r="J13" i="4"/>
  <c r="J5" i="3"/>
  <c r="J23" i="4"/>
  <c r="J19" i="4"/>
  <c r="J14" i="4"/>
  <c r="J20" i="3"/>
  <c r="H24" i="3"/>
  <c r="I13" i="8"/>
  <c r="J5" i="8"/>
  <c r="J19" i="5"/>
  <c r="J20" i="5"/>
  <c r="J20" i="4"/>
  <c r="J15" i="4"/>
  <c r="J11" i="4"/>
  <c r="J9" i="4"/>
  <c r="J7" i="4"/>
  <c r="J5" i="4"/>
  <c r="J25" i="4"/>
  <c r="I27" i="4"/>
  <c r="I10" i="3"/>
  <c r="J18" i="3"/>
  <c r="BE14" i="1"/>
  <c r="AU21" i="1"/>
  <c r="Z60" i="6"/>
  <c r="I21" i="5"/>
  <c r="O8" i="6"/>
  <c r="O21" i="6"/>
  <c r="AG21" i="6"/>
  <c r="O34" i="6"/>
  <c r="O37" i="6"/>
  <c r="J4" i="4"/>
  <c r="D27" i="4"/>
  <c r="J10" i="4"/>
  <c r="J8" i="4"/>
  <c r="J6" i="4"/>
  <c r="J22" i="3"/>
  <c r="BE16" i="1"/>
  <c r="BE12" i="1"/>
  <c r="D21" i="5"/>
  <c r="G24" i="3"/>
  <c r="O35" i="6"/>
  <c r="AE27" i="6"/>
  <c r="O26" i="6"/>
  <c r="O22" i="6"/>
  <c r="AG26" i="6"/>
  <c r="AG22" i="6"/>
  <c r="O39" i="6"/>
  <c r="J18" i="5"/>
  <c r="W21" i="1"/>
  <c r="I40" i="6"/>
  <c r="I27" i="6"/>
  <c r="AA14" i="6"/>
  <c r="I14" i="6"/>
  <c r="AZ21" i="1"/>
  <c r="BE17" i="1"/>
  <c r="J12" i="8"/>
  <c r="J10" i="8"/>
  <c r="J9" i="8"/>
  <c r="J8" i="8"/>
  <c r="J7" i="8"/>
  <c r="J6" i="8"/>
  <c r="J5" i="5"/>
  <c r="J17" i="5"/>
  <c r="J16" i="5"/>
  <c r="J15" i="5"/>
  <c r="J14" i="5"/>
  <c r="J13" i="5"/>
  <c r="J12" i="5"/>
  <c r="J11" i="5"/>
  <c r="J10" i="5"/>
  <c r="J9" i="5"/>
  <c r="J8" i="5"/>
  <c r="J7" i="5"/>
  <c r="J6" i="5"/>
  <c r="H21" i="5"/>
  <c r="J17" i="3"/>
  <c r="J7" i="3"/>
  <c r="G10" i="3"/>
  <c r="AO21" i="1"/>
  <c r="J16" i="4"/>
  <c r="AG27" i="6" l="1"/>
  <c r="J13" i="8"/>
  <c r="J10" i="3"/>
  <c r="J21" i="5"/>
  <c r="J27" i="4"/>
  <c r="J24" i="3"/>
  <c r="O27" i="6"/>
  <c r="O40" i="6"/>
  <c r="O14" i="6"/>
  <c r="AG14" i="6"/>
  <c r="BE21" i="1"/>
</calcChain>
</file>

<file path=xl/sharedStrings.xml><?xml version="1.0" encoding="utf-8"?>
<sst xmlns="http://schemas.openxmlformats.org/spreadsheetml/2006/main" count="387" uniqueCount="195">
  <si>
    <t>選挙執行日</t>
    <rPh sb="0" eb="2">
      <t>センキョ</t>
    </rPh>
    <rPh sb="2" eb="4">
      <t>シッコウ</t>
    </rPh>
    <rPh sb="4" eb="5">
      <t>ビ</t>
    </rPh>
    <phoneticPr fontId="2"/>
  </si>
  <si>
    <t>公示日</t>
    <rPh sb="0" eb="2">
      <t>コウジ</t>
    </rPh>
    <rPh sb="2" eb="3">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</si>
  <si>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</si>
  <si>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</si>
  <si>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</si>
  <si>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投票者数</t>
    <rPh sb="0" eb="3">
      <t>トウヒョウシャ</t>
    </rPh>
    <rPh sb="3" eb="4">
      <t>スウ</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</si>
  <si>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</si>
  <si>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</si>
  <si>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</si>
  <si>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</si>
  <si>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</si>
  <si>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</si>
  <si>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</si>
  <si>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</si>
  <si>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</si>
  <si>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</si>
  <si>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</si>
  <si>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</si>
  <si>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</si>
  <si>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</si>
  <si>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</si>
  <si>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</si>
  <si>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つくば市</t>
    <rPh sb="3" eb="4">
      <t>シ</t>
    </rPh>
    <phoneticPr fontId="2"/>
  </si>
  <si>
    <t>自由民主党</t>
    <rPh sb="0" eb="2">
      <t>じゆう</t>
    </rPh>
    <rPh sb="2" eb="5">
      <t>みんしゅとう</t>
    </rPh>
    <phoneticPr fontId="2" type="Hiragana"/>
  </si>
  <si>
    <t>当</t>
    <rPh sb="0" eb="1">
      <t>トウ</t>
    </rPh>
    <phoneticPr fontId="2"/>
  </si>
  <si>
    <t>　　　　　項 目　　　　　　
地 区</t>
    <rPh sb="5" eb="6">
      <t>こう</t>
    </rPh>
    <rPh sb="7" eb="8">
      <t>め</t>
    </rPh>
    <rPh sb="15" eb="16">
      <t>ち</t>
    </rPh>
    <rPh sb="17" eb="18">
      <t>く</t>
    </rPh>
    <phoneticPr fontId="2" type="Hiragana"/>
  </si>
  <si>
    <t>新前
元別</t>
    <rPh sb="1" eb="2">
      <t>まえ</t>
    </rPh>
    <rPh sb="3" eb="4">
      <t>もと</t>
    </rPh>
    <rPh sb="4" eb="5">
      <t>べつ</t>
    </rPh>
    <phoneticPr fontId="2" type="Hiragana"/>
  </si>
  <si>
    <t>（ふりがな）
候補者氏名</t>
    <rPh sb="7" eb="10">
      <t>こうほしゃ</t>
    </rPh>
    <rPh sb="10" eb="12">
      <t>しめい</t>
    </rPh>
    <phoneticPr fontId="3" type="Hiragana" alignment="distributed"/>
  </si>
  <si>
    <t>当落</t>
    <rPh sb="0" eb="2">
      <t>とうらく</t>
    </rPh>
    <phoneticPr fontId="2" type="Hiragana"/>
  </si>
  <si>
    <t>合　　　　　　計</t>
    <rPh sb="0" eb="1">
      <t>ごう</t>
    </rPh>
    <rPh sb="7" eb="8">
      <t>けい</t>
    </rPh>
    <phoneticPr fontId="2" type="Hiragana"/>
  </si>
  <si>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</si>
  <si>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</si>
  <si>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</si>
  <si>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</si>
  <si>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</si>
  <si>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</si>
  <si>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</si>
  <si>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</si>
  <si>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</si>
  <si>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</si>
  <si>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</si>
  <si>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</si>
  <si>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</si>
  <si>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</si>
  <si>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</si>
  <si>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</si>
  <si>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</si>
  <si>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</si>
  <si>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</si>
  <si>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</si>
  <si>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</si>
  <si>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</si>
  <si>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</si>
  <si>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</si>
  <si>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</si>
  <si>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</si>
  <si>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</si>
  <si>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</si>
  <si>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</si>
  <si>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</si>
  <si>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</si>
  <si>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</si>
  <si>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</si>
  <si>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</si>
  <si>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</si>
  <si>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</si>
  <si>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</si>
  <si>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</si>
  <si>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</si>
  <si>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</si>
  <si>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</si>
  <si>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</si>
  <si>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</si>
  <si>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</si>
  <si>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</si>
  <si>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</si>
  <si>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</si>
  <si>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</si>
  <si>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</si>
  <si>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</si>
  <si>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</si>
  <si>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</si>
  <si>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</si>
  <si>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</si>
  <si>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</si>
  <si>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</si>
  <si>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</si>
  <si>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</si>
  <si>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</si>
  <si>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</si>
  <si>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</si>
  <si>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</si>
  <si>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</si>
  <si>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</si>
  <si>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</si>
  <si>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</si>
  <si>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４</t>
    <rPh sb="0" eb="1">
      <t>サクラ</t>
    </rPh>
    <rPh sb="2" eb="3">
      <t>ダイ</t>
    </rPh>
    <phoneticPr fontId="2"/>
  </si>
  <si>
    <t>合　　計</t>
    <rPh sb="0" eb="1">
      <t>ゴウ</t>
    </rPh>
    <rPh sb="3" eb="4">
      <t>ケイ</t>
    </rPh>
    <phoneticPr fontId="2"/>
  </si>
  <si>
    <t>　◎　時間別投票者数</t>
    <rPh sb="3" eb="6">
      <t>ジカンベツ</t>
    </rPh>
    <rPh sb="6" eb="9">
      <t>トウヒョウシャ</t>
    </rPh>
    <rPh sb="9" eb="10">
      <t>スウ</t>
    </rPh>
    <phoneticPr fontId="2"/>
  </si>
  <si>
    <t>１０時</t>
    <rPh sb="2" eb="3">
      <t>ジ</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</si>
  <si>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</si>
  <si>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</si>
  <si>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</si>
  <si>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</si>
  <si>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</si>
  <si>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</si>
  <si>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</si>
  <si>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</si>
  <si>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</si>
  <si>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</si>
  <si>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</si>
  <si>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</si>
  <si>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</si>
  <si>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</si>
  <si>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</si>
  <si>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</si>
  <si>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</si>
  <si>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</si>
  <si>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</si>
  <si>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</si>
  <si>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</si>
  <si>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無　効</t>
    <rPh sb="0" eb="1">
      <t>ム</t>
    </rPh>
    <rPh sb="2" eb="3">
      <t>コウ</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</si>
  <si>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</si>
  <si>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</si>
  <si>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</si>
  <si>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</si>
  <si>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</si>
  <si>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</si>
  <si>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</si>
  <si>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</si>
  <si>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衆議院議員総選挙（小選挙区）　〔６区〕</t>
    <rPh sb="0" eb="3">
      <t>しゅうぎいん</t>
    </rPh>
    <rPh sb="3" eb="5">
      <t>ぎいん</t>
    </rPh>
    <rPh sb="5" eb="8">
      <t>そうせんきょ</t>
    </rPh>
    <rPh sb="9" eb="10">
      <t>しょう</t>
    </rPh>
    <rPh sb="10" eb="13">
      <t>せんきょく</t>
    </rPh>
    <rPh sb="17" eb="18">
      <t>く</t>
    </rPh>
    <phoneticPr fontId="2" type="Hiragana"/>
  </si>
  <si>
    <t>解散</t>
    <rPh sb="0" eb="2">
      <t>カイサン</t>
    </rPh>
    <phoneticPr fontId="2"/>
  </si>
  <si>
    <t>茎崎地区</t>
    <rPh sb="0" eb="2">
      <t>くきざき</t>
    </rPh>
    <rPh sb="2" eb="4">
      <t>ちく</t>
    </rPh>
    <phoneticPr fontId="2" type="Hiragana" alignment="distributed"/>
  </si>
  <si>
    <t>作 　　　　谷</t>
    <rPh sb="0" eb="1">
      <t>サク</t>
    </rPh>
    <rPh sb="6" eb="7">
      <t>タニ</t>
    </rPh>
    <phoneticPr fontId="2"/>
  </si>
  <si>
    <t>〔茎崎地区〕</t>
    <rPh sb="1" eb="3">
      <t>クキザキ</t>
    </rPh>
    <rPh sb="3" eb="5">
      <t>チク</t>
    </rPh>
    <phoneticPr fontId="2"/>
  </si>
  <si>
    <t>茎崎第１</t>
    <rPh sb="0" eb="2">
      <t>クキザキ</t>
    </rPh>
    <rPh sb="2" eb="3">
      <t>ダイ</t>
    </rPh>
    <phoneticPr fontId="2"/>
  </si>
  <si>
    <t>茎崎第２</t>
    <rPh sb="0" eb="2">
      <t>クキザキ</t>
    </rPh>
    <rPh sb="2" eb="3">
      <t>ダイ</t>
    </rPh>
    <phoneticPr fontId="2"/>
  </si>
  <si>
    <t>茎崎第３</t>
    <rPh sb="0" eb="2">
      <t>クキザキ</t>
    </rPh>
    <rPh sb="2" eb="3">
      <t>ダイ</t>
    </rPh>
    <phoneticPr fontId="2"/>
  </si>
  <si>
    <t>茎崎第４</t>
    <rPh sb="0" eb="2">
      <t>クキザキ</t>
    </rPh>
    <rPh sb="2" eb="3">
      <t>ダイ</t>
    </rPh>
    <phoneticPr fontId="2"/>
  </si>
  <si>
    <t>茎崎第５</t>
    <rPh sb="0" eb="2">
      <t>クキザキ</t>
    </rPh>
    <rPh sb="2" eb="3">
      <t>ダイ</t>
    </rPh>
    <phoneticPr fontId="2"/>
  </si>
  <si>
    <t>茎崎第６</t>
    <rPh sb="0" eb="2">
      <t>クキザキ</t>
    </rPh>
    <rPh sb="2" eb="3">
      <t>ダイ</t>
    </rPh>
    <phoneticPr fontId="2"/>
  </si>
  <si>
    <t>茎崎第７</t>
    <rPh sb="0" eb="2">
      <t>クキザキ</t>
    </rPh>
    <rPh sb="2" eb="3">
      <t>ダイ</t>
    </rPh>
    <phoneticPr fontId="2"/>
  </si>
  <si>
    <t>茎崎第８</t>
    <rPh sb="0" eb="2">
      <t>クキザキ</t>
    </rPh>
    <rPh sb="2" eb="3">
      <t>ダイ</t>
    </rPh>
    <phoneticPr fontId="2"/>
  </si>
  <si>
    <t>得　　票　　数</t>
    <rPh sb="0" eb="1">
      <t>エ</t>
    </rPh>
    <rPh sb="3" eb="4">
      <t>ヒョウ</t>
    </rPh>
    <rPh sb="6" eb="7">
      <t>カズ</t>
    </rPh>
    <phoneticPr fontId="2"/>
  </si>
  <si>
    <t>小　　　　田</t>
    <rPh sb="0" eb="1">
      <t>ショウ</t>
    </rPh>
    <rPh sb="5" eb="6">
      <t>タ</t>
    </rPh>
    <phoneticPr fontId="2"/>
  </si>
  <si>
    <t xml:space="preserve">          項  目
投票区</t>
    <rPh sb="10" eb="11">
      <t>コウ</t>
    </rPh>
    <rPh sb="13" eb="14">
      <t>メ</t>
    </rPh>
    <rPh sb="15" eb="18">
      <t>トウヒョウク</t>
    </rPh>
    <phoneticPr fontId="2"/>
  </si>
  <si>
    <t>茎崎地区</t>
    <rPh sb="0" eb="2">
      <t>クキザキ</t>
    </rPh>
    <rPh sb="2" eb="4">
      <t>チク</t>
    </rPh>
    <phoneticPr fontId="2"/>
  </si>
  <si>
    <t>　      項　目
地　区</t>
    <rPh sb="7" eb="8">
      <t>コウ</t>
    </rPh>
    <rPh sb="9" eb="10">
      <t>メ</t>
    </rPh>
    <rPh sb="11" eb="12">
      <t>チ</t>
    </rPh>
    <rPh sb="13" eb="14">
      <t>ク</t>
    </rPh>
    <phoneticPr fontId="2"/>
  </si>
  <si>
    <t>男</t>
    <rPh sb="0" eb="1">
      <t>おとこ</t>
    </rPh>
    <phoneticPr fontId="2" type="Hiragana" alignment="center"/>
  </si>
  <si>
    <t>桜 第 １６</t>
    <rPh sb="0" eb="1">
      <t>サクラ</t>
    </rPh>
    <rPh sb="2" eb="3">
      <t>ダイ</t>
    </rPh>
    <phoneticPr fontId="2"/>
  </si>
  <si>
    <t>１1時</t>
    <rPh sb="2" eb="3">
      <t>ジ</t>
    </rPh>
    <phoneticPr fontId="2"/>
  </si>
  <si>
    <t>１4時</t>
    <rPh sb="2" eb="3">
      <t>ジ</t>
    </rPh>
    <phoneticPr fontId="2"/>
  </si>
  <si>
    <t>１6時</t>
    <rPh sb="2" eb="3">
      <t>ジ</t>
    </rPh>
    <phoneticPr fontId="2"/>
  </si>
  <si>
    <t>１8時</t>
    <rPh sb="2" eb="3">
      <t>ジ</t>
    </rPh>
    <phoneticPr fontId="2"/>
  </si>
  <si>
    <t>◎　開票確定時刻</t>
    <rPh sb="2" eb="4">
      <t>カイヒョウ</t>
    </rPh>
    <rPh sb="4" eb="6">
      <t>カクテイ</t>
    </rPh>
    <rPh sb="6" eb="8">
      <t>ジコク</t>
    </rPh>
    <phoneticPr fontId="2"/>
  </si>
  <si>
    <t>◎　地区別普通投票状況</t>
    <rPh sb="2" eb="5">
      <t>チクベツ</t>
    </rPh>
    <rPh sb="5" eb="7">
      <t>フツウ</t>
    </rPh>
    <rPh sb="7" eb="9">
      <t>トウヒョウ</t>
    </rPh>
    <rPh sb="9" eb="11">
      <t>ジョウキョウ</t>
    </rPh>
    <phoneticPr fontId="2"/>
  </si>
  <si>
    <t>期日前投票</t>
    <rPh sb="0" eb="2">
      <t>きじつ</t>
    </rPh>
    <rPh sb="2" eb="3">
      <t>ぜん</t>
    </rPh>
    <rPh sb="3" eb="5">
      <t>とうひょう</t>
    </rPh>
    <phoneticPr fontId="2" type="Hiragana" alignment="center"/>
  </si>
  <si>
    <t>不在者投票</t>
    <rPh sb="0" eb="3">
      <t>ふざいしゃ</t>
    </rPh>
    <rPh sb="3" eb="5">
      <t>とうひょう</t>
    </rPh>
    <phoneticPr fontId="2" type="Hiragana" alignment="center"/>
  </si>
  <si>
    <t>－</t>
    <phoneticPr fontId="2" type="Hiragana" alignment="center"/>
  </si>
  <si>
    <t>－</t>
    <phoneticPr fontId="2" type="Hiragana" alignment="center"/>
  </si>
  <si>
    <t>在外投票</t>
    <rPh sb="0" eb="2">
      <t>ざいがい</t>
    </rPh>
    <rPh sb="2" eb="4">
      <t>とうひょう</t>
    </rPh>
    <phoneticPr fontId="2" type="Hiragana" alignment="center"/>
  </si>
  <si>
    <t>６区計</t>
    <rPh sb="1" eb="2">
      <t>く</t>
    </rPh>
    <rPh sb="2" eb="3">
      <t>けい</t>
    </rPh>
    <phoneticPr fontId="2" type="Hiragana" alignment="center"/>
  </si>
  <si>
    <t>土浦市</t>
    <rPh sb="0" eb="3">
      <t>つちうらし</t>
    </rPh>
    <phoneticPr fontId="2" type="Hiragana" alignment="center"/>
  </si>
  <si>
    <t>石岡市</t>
    <rPh sb="0" eb="3">
      <t>いしおかし</t>
    </rPh>
    <phoneticPr fontId="2" type="Hiragana" alignment="center"/>
  </si>
  <si>
    <t>つくば市</t>
    <rPh sb="3" eb="4">
      <t>し</t>
    </rPh>
    <phoneticPr fontId="2" type="Hiragana" alignment="center"/>
  </si>
  <si>
    <t>かすみがうら市</t>
    <rPh sb="6" eb="7">
      <t>し</t>
    </rPh>
    <phoneticPr fontId="2" type="Hiragana" alignment="center"/>
  </si>
  <si>
    <t>つくばみらい市</t>
    <rPh sb="6" eb="7">
      <t>し</t>
    </rPh>
    <phoneticPr fontId="2" type="Hiragana" alignment="center"/>
  </si>
  <si>
    <t>小美玉市６区</t>
    <rPh sb="0" eb="1">
      <t>こ</t>
    </rPh>
    <rPh sb="1" eb="2">
      <t>び</t>
    </rPh>
    <rPh sb="2" eb="3">
      <t>たま</t>
    </rPh>
    <rPh sb="3" eb="4">
      <t>し</t>
    </rPh>
    <rPh sb="5" eb="6">
      <t>く</t>
    </rPh>
    <phoneticPr fontId="2" type="Hiragana" alignment="center"/>
  </si>
  <si>
    <t>計</t>
    <rPh sb="0" eb="1">
      <t>けい</t>
    </rPh>
    <phoneticPr fontId="2" type="Hiragana" alignment="center"/>
  </si>
  <si>
    <r>
      <t xml:space="preserve">      〔桜地区〕 </t>
    </r>
    <r>
      <rPr>
        <sz val="9"/>
        <rFont val="ＭＳ Ｐ明朝"/>
        <family val="1"/>
        <charset val="128"/>
      </rPr>
      <t>(桜第16投票区に在外・不在者投票を含まない)</t>
    </r>
    <rPh sb="7" eb="8">
      <t>サクラ</t>
    </rPh>
    <rPh sb="8" eb="10">
      <t>チク</t>
    </rPh>
    <rPh sb="13" eb="14">
      <t>サクラ</t>
    </rPh>
    <rPh sb="14" eb="15">
      <t>ダイ</t>
    </rPh>
    <rPh sb="17" eb="20">
      <t>トウヒョウク</t>
    </rPh>
    <rPh sb="21" eb="23">
      <t>ザイガイ</t>
    </rPh>
    <rPh sb="24" eb="27">
      <t>フザイシャ</t>
    </rPh>
    <rPh sb="27" eb="29">
      <t>トウヒョウ</t>
    </rPh>
    <rPh sb="30" eb="31">
      <t>フク</t>
    </rPh>
    <phoneticPr fontId="2"/>
  </si>
  <si>
    <t>◎　６区内訳</t>
    <rPh sb="3" eb="4">
      <t>ク</t>
    </rPh>
    <rPh sb="4" eb="6">
      <t>ウチワケ</t>
    </rPh>
    <phoneticPr fontId="2"/>
  </si>
  <si>
    <t>合計</t>
    <rPh sb="0" eb="2">
      <t>ごうけい</t>
    </rPh>
    <phoneticPr fontId="2" type="Hiragana" alignment="center"/>
  </si>
  <si>
    <t>研究学園</t>
    <rPh sb="0" eb="2">
      <t>ケンキュウ</t>
    </rPh>
    <rPh sb="2" eb="4">
      <t>ガクエン</t>
    </rPh>
    <phoneticPr fontId="2"/>
  </si>
  <si>
    <t>新</t>
    <phoneticPr fontId="2" type="Hiragana"/>
  </si>
  <si>
    <t>青山　大人</t>
    <rPh sb="0" eb="2">
      <t>あおやま</t>
    </rPh>
    <rPh sb="3" eb="5">
      <t>おとな</t>
    </rPh>
    <phoneticPr fontId="2" type="Hiragana" alignment="center"/>
  </si>
  <si>
    <t>青山　大人</t>
    <rPh sb="0" eb="2">
      <t>アオヤマ</t>
    </rPh>
    <rPh sb="3" eb="5">
      <t>オトナ</t>
    </rPh>
    <phoneticPr fontId="2"/>
  </si>
  <si>
    <t>※青山大人は比例復活で当選</t>
    <rPh sb="1" eb="3">
      <t>あおやま</t>
    </rPh>
    <rPh sb="3" eb="5">
      <t>おとな</t>
    </rPh>
    <rPh sb="6" eb="8">
      <t>ひれい</t>
    </rPh>
    <rPh sb="8" eb="10">
      <t>ふっかつ</t>
    </rPh>
    <rPh sb="11" eb="13">
      <t>とうせん</t>
    </rPh>
    <phoneticPr fontId="2" type="Hiragana" alignment="center"/>
  </si>
  <si>
    <t>第１回
21:00</t>
    <rPh sb="0" eb="1">
      <t>ダイ</t>
    </rPh>
    <rPh sb="2" eb="3">
      <t>カイ</t>
    </rPh>
    <phoneticPr fontId="2"/>
  </si>
  <si>
    <t>第２回
21:30</t>
    <rPh sb="0" eb="1">
      <t>ダイ</t>
    </rPh>
    <rPh sb="2" eb="3">
      <t>カイ</t>
    </rPh>
    <phoneticPr fontId="2"/>
  </si>
  <si>
    <t>第３回
22:00</t>
    <rPh sb="0" eb="1">
      <t>ダイ</t>
    </rPh>
    <rPh sb="2" eb="3">
      <t>カイ</t>
    </rPh>
    <phoneticPr fontId="2"/>
  </si>
  <si>
    <t>み ど り の</t>
    <phoneticPr fontId="2"/>
  </si>
  <si>
    <t>青山　大人</t>
    <rPh sb="0" eb="2">
      <t>あおやま</t>
    </rPh>
    <rPh sb="3" eb="5">
      <t>やまと</t>
    </rPh>
    <phoneticPr fontId="2" type="Hiragana" alignment="distributed"/>
  </si>
  <si>
    <t>女</t>
    <rPh sb="0" eb="1">
      <t>おんな</t>
    </rPh>
    <phoneticPr fontId="2" type="Hiragana" alignment="center"/>
  </si>
  <si>
    <r>
      <rPr>
        <sz val="13"/>
        <rFont val="ＭＳ Ｐ明朝"/>
        <family val="1"/>
        <charset val="128"/>
      </rPr>
      <t>名簿登録者数</t>
    </r>
    <r>
      <rPr>
        <sz val="14"/>
        <rFont val="ＭＳ Ｐ明朝"/>
        <family val="1"/>
        <charset val="128"/>
      </rPr>
      <t xml:space="preserve">
</t>
    </r>
    <r>
      <rPr>
        <sz val="8"/>
        <rFont val="ＭＳ Ｐ明朝"/>
        <family val="1"/>
        <charset val="128"/>
      </rPr>
      <t>（在外除く）</t>
    </r>
    <rPh sb="0" eb="2">
      <t>メイボ</t>
    </rPh>
    <rPh sb="2" eb="5">
      <t>トウロクシャ</t>
    </rPh>
    <rPh sb="5" eb="6">
      <t>スウ</t>
    </rPh>
    <rPh sb="8" eb="10">
      <t>ザイガイ</t>
    </rPh>
    <rPh sb="10" eb="11">
      <t>ノゾ</t>
    </rPh>
    <phoneticPr fontId="2"/>
  </si>
  <si>
    <r>
      <rPr>
        <sz val="13"/>
        <rFont val="ＭＳ Ｐ明朝"/>
        <family val="1"/>
        <charset val="128"/>
      </rPr>
      <t>当日の有権者数</t>
    </r>
    <r>
      <rPr>
        <sz val="14"/>
        <rFont val="ＭＳ Ｐ明朝"/>
        <family val="1"/>
        <charset val="128"/>
      </rPr>
      <t xml:space="preserve">
</t>
    </r>
    <r>
      <rPr>
        <sz val="8"/>
        <rFont val="ＭＳ Ｐ明朝"/>
        <family val="1"/>
        <charset val="128"/>
      </rPr>
      <t>（在外除く）</t>
    </r>
    <rPh sb="0" eb="2">
      <t>トウジツ</t>
    </rPh>
    <rPh sb="3" eb="6">
      <t>ユウケンシャ</t>
    </rPh>
    <rPh sb="6" eb="7">
      <t>スウ</t>
    </rPh>
    <rPh sb="9" eb="11">
      <t>ザイガイ</t>
    </rPh>
    <rPh sb="11" eb="12">
      <t>ノゾ</t>
    </rPh>
    <phoneticPr fontId="2"/>
  </si>
  <si>
    <r>
      <rPr>
        <sz val="13"/>
        <rFont val="ＭＳ Ｐ明朝"/>
        <family val="1"/>
        <charset val="128"/>
      </rPr>
      <t>投票者数</t>
    </r>
    <r>
      <rPr>
        <sz val="14"/>
        <rFont val="ＭＳ Ｐ明朝"/>
        <family val="1"/>
        <charset val="128"/>
      </rPr>
      <t xml:space="preserve">
</t>
    </r>
    <r>
      <rPr>
        <sz val="8"/>
        <rFont val="ＭＳ Ｐ明朝"/>
        <family val="1"/>
        <charset val="128"/>
      </rPr>
      <t>（在外除く）</t>
    </r>
    <rPh sb="0" eb="3">
      <t>トウヒョウシャ</t>
    </rPh>
    <rPh sb="3" eb="4">
      <t>スウ</t>
    </rPh>
    <rPh sb="6" eb="8">
      <t>ザイガイ</t>
    </rPh>
    <rPh sb="8" eb="9">
      <t>ノゾ</t>
    </rPh>
    <phoneticPr fontId="2"/>
  </si>
  <si>
    <r>
      <rPr>
        <sz val="13"/>
        <rFont val="ＭＳ Ｐ明朝"/>
        <family val="1"/>
        <charset val="128"/>
      </rPr>
      <t>投票率％</t>
    </r>
    <r>
      <rPr>
        <sz val="14"/>
        <rFont val="ＭＳ Ｐ明朝"/>
        <family val="1"/>
        <charset val="128"/>
      </rPr>
      <t xml:space="preserve">
</t>
    </r>
    <r>
      <rPr>
        <sz val="8"/>
        <rFont val="ＭＳ Ｐ明朝"/>
        <family val="1"/>
        <charset val="128"/>
      </rPr>
      <t>（在外除く）</t>
    </r>
    <rPh sb="0" eb="3">
      <t>トウヒョウリツ</t>
    </rPh>
    <rPh sb="6" eb="8">
      <t>ザイガイ</t>
    </rPh>
    <rPh sb="8" eb="9">
      <t>ノゾ</t>
    </rPh>
    <phoneticPr fontId="2"/>
  </si>
  <si>
    <t>国光　文乃</t>
    <rPh sb="0" eb="2">
      <t>くにみつ</t>
    </rPh>
    <rPh sb="3" eb="5">
      <t>あやの</t>
    </rPh>
    <phoneticPr fontId="2" type="Hiragana" alignment="distributed"/>
  </si>
  <si>
    <t>６区計</t>
    <rPh sb="1" eb="2">
      <t>ク</t>
    </rPh>
    <rPh sb="2" eb="3">
      <t>ケイ</t>
    </rPh>
    <phoneticPr fontId="2"/>
  </si>
  <si>
    <t>立憲民主党</t>
    <rPh sb="0" eb="2">
      <t>りっけん</t>
    </rPh>
    <rPh sb="2" eb="5">
      <t>みんしゅとう</t>
    </rPh>
    <phoneticPr fontId="2" type="Hiragana"/>
  </si>
  <si>
    <t>落</t>
    <rPh sb="0" eb="1">
      <t>ラク</t>
    </rPh>
    <phoneticPr fontId="2"/>
  </si>
  <si>
    <t>確定
22：30</t>
    <rPh sb="0" eb="2">
      <t>カクテイ</t>
    </rPh>
    <phoneticPr fontId="2"/>
  </si>
  <si>
    <t>国光　文乃</t>
    <rPh sb="0" eb="2">
      <t>くにみつ</t>
    </rPh>
    <rPh sb="3" eb="5">
      <t>あやの</t>
    </rPh>
    <phoneticPr fontId="2" type="Hiragana" alignment="center"/>
  </si>
  <si>
    <t>午後１0時30分</t>
    <rPh sb="0" eb="2">
      <t>ゴゴ</t>
    </rPh>
    <rPh sb="4" eb="5">
      <t>ジ</t>
    </rPh>
    <rPh sb="7" eb="8">
      <t>フン</t>
    </rPh>
    <phoneticPr fontId="2"/>
  </si>
  <si>
    <t>国光　文乃</t>
    <rPh sb="0" eb="2">
      <t>クニミツ</t>
    </rPh>
    <rPh sb="3" eb="5">
      <t>アヤノ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</si>
</sst>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8"/>
      <name val="ＭＳ Ｐ明朝"/>
      <family val="1"/>
      <charset val="128"/>
    </font>
    <font>
      <sz val="9"/>
      <name val="ＭＳ Ｐ明朝"/>
      <family val="1"/>
      <charset val="128"/>
    </font>
    <font>
      <sz val="13"/>
      <name val="ＭＳ Ｐ明朝"/>
      <family val="1"/>
      <charset val="128"/>
    </font>
    <font>
      <sz val="14"/>
      <name val="HGPｺﾞｼｯｸM"/>
      <family val="3"/>
      <charset val="128"/>
    </font>
    <font>
      <sz val="14"/>
      <color rgb="FF000000"/>
      <name val="HGPｺﾞｼｯｸM"/>
      <family val="3"/>
      <charset val="128"/>
    </font>
    <font>
      <sz val="14"/>
      <name val="HGｺﾞｼｯｸM"/>
      <family val="3"/>
      <charset val="128"/>
    </font>
    <font>
      <sz val="11"/>
      <name val="HGｺﾞｼｯｸM"/>
      <family val="3"/>
      <charset val="128"/>
    </font>
    <font>
      <sz val="16"/>
      <name val="HGｺﾞｼｯｸM"/>
      <family val="3"/>
      <charset val="128"/>
    </font>
  </fonts>
  <fills count="2">
    <fill>
      <patternFill patternType="none"/>
    </fill>
    <fill>
      <patternFill patternType="gray125"/>
    </fill>
  </fills>
  <borders count="9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double">
        <color indexed="64"/>
      </top>
      <bottom style="medium">
        <color indexed="64"/>
      </bottom>
      <diagonal/>
    </border>
    <border>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01">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10" fontId="10"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10" xfId="1"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8" fillId="0" borderId="0" xfId="0" applyFont="1" applyAlignment="1">
      <alignment horizontal="left"/>
    </xf>
    <xf numFmtId="0" fontId="7" fillId="0" borderId="0" xfId="0" applyFont="1"/>
    <xf numFmtId="0" fontId="7" fillId="0" borderId="13" xfId="0" applyFont="1" applyBorder="1" applyAlignment="1">
      <alignment horizontal="distributed" vertical="center"/>
    </xf>
    <xf numFmtId="38" fontId="6" fillId="0" borderId="14" xfId="1" applyFont="1" applyBorder="1" applyAlignment="1">
      <alignment vertical="center"/>
    </xf>
    <xf numFmtId="0" fontId="7" fillId="0" borderId="15" xfId="0" applyFont="1" applyBorder="1" applyAlignment="1">
      <alignment vertical="center"/>
    </xf>
    <xf numFmtId="10" fontId="6" fillId="0" borderId="17" xfId="0" applyNumberFormat="1" applyFont="1" applyBorder="1" applyAlignment="1">
      <alignment vertical="center"/>
    </xf>
    <xf numFmtId="0" fontId="7" fillId="0" borderId="8" xfId="0" applyFont="1" applyBorder="1" applyAlignment="1">
      <alignment horizontal="distributed" vertical="center"/>
    </xf>
    <xf numFmtId="38" fontId="6" fillId="0" borderId="18" xfId="1" applyFont="1" applyBorder="1" applyAlignment="1">
      <alignment vertical="center"/>
    </xf>
    <xf numFmtId="0" fontId="7" fillId="0" borderId="19" xfId="0" applyFont="1" applyBorder="1" applyAlignment="1">
      <alignment vertical="center"/>
    </xf>
    <xf numFmtId="0" fontId="7" fillId="0" borderId="20" xfId="0" applyFont="1" applyBorder="1" applyAlignment="1">
      <alignment horizontal="distributed" vertical="center"/>
    </xf>
    <xf numFmtId="0" fontId="6" fillId="0" borderId="3" xfId="0" applyFont="1" applyBorder="1" applyAlignment="1">
      <alignment vertical="center"/>
    </xf>
    <xf numFmtId="0" fontId="7" fillId="0" borderId="12" xfId="0" applyFont="1" applyBorder="1" applyAlignment="1">
      <alignment horizontal="distributed" vertical="center"/>
    </xf>
    <xf numFmtId="38" fontId="6" fillId="0" borderId="21" xfId="1" applyFont="1" applyBorder="1" applyAlignment="1">
      <alignment vertical="center"/>
    </xf>
    <xf numFmtId="0" fontId="7" fillId="0" borderId="22" xfId="0" applyFont="1" applyBorder="1" applyAlignment="1">
      <alignment vertical="center"/>
    </xf>
    <xf numFmtId="0" fontId="7" fillId="0" borderId="23" xfId="0" applyFont="1" applyBorder="1" applyAlignment="1">
      <alignment horizontal="distributed" vertical="center"/>
    </xf>
    <xf numFmtId="0" fontId="6" fillId="0" borderId="24" xfId="0" applyFont="1" applyBorder="1" applyAlignment="1">
      <alignment vertical="center"/>
    </xf>
    <xf numFmtId="38" fontId="7" fillId="0" borderId="0" xfId="1" applyFont="1"/>
    <xf numFmtId="32" fontId="7" fillId="0" borderId="26" xfId="0" applyNumberFormat="1" applyFont="1" applyBorder="1" applyAlignment="1">
      <alignment horizontal="center" vertical="center" wrapText="1"/>
    </xf>
    <xf numFmtId="38" fontId="6" fillId="0" borderId="28" xfId="1" applyFont="1" applyBorder="1" applyAlignment="1">
      <alignment vertical="center"/>
    </xf>
    <xf numFmtId="38" fontId="6" fillId="0" borderId="2" xfId="1" applyFont="1" applyBorder="1" applyAlignment="1">
      <alignment vertic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29" xfId="0" applyFont="1" applyBorder="1" applyAlignment="1">
      <alignment horizontal="center"/>
    </xf>
    <xf numFmtId="0" fontId="7" fillId="0" borderId="12" xfId="0" applyFont="1" applyBorder="1" applyAlignment="1">
      <alignment horizontal="center"/>
    </xf>
    <xf numFmtId="0" fontId="7" fillId="0" borderId="21" xfId="0" applyFont="1" applyBorder="1" applyAlignment="1">
      <alignment horizontal="center"/>
    </xf>
    <xf numFmtId="0" fontId="7" fillId="0" borderId="30" xfId="0" applyFont="1" applyBorder="1" applyAlignment="1">
      <alignment horizontal="center"/>
    </xf>
    <xf numFmtId="0" fontId="10" fillId="0" borderId="0" xfId="0" applyFont="1"/>
    <xf numFmtId="0" fontId="10" fillId="0" borderId="0" xfId="0" applyFont="1" applyAlignment="1"/>
    <xf numFmtId="0" fontId="6" fillId="0" borderId="31" xfId="0" applyFont="1" applyBorder="1" applyAlignment="1">
      <alignment vertical="center"/>
    </xf>
    <xf numFmtId="0" fontId="6" fillId="0" borderId="32" xfId="0" applyFont="1" applyBorder="1" applyAlignment="1">
      <alignment vertical="center"/>
    </xf>
    <xf numFmtId="38" fontId="8" fillId="0" borderId="0" xfId="1" applyFont="1" applyFill="1" applyBorder="1"/>
    <xf numFmtId="38" fontId="8" fillId="0" borderId="2" xfId="1" applyFont="1" applyFill="1" applyBorder="1" applyAlignment="1">
      <alignment horizontal="center" vertical="center"/>
    </xf>
    <xf numFmtId="38" fontId="6" fillId="0" borderId="10" xfId="1" applyFont="1" applyFill="1" applyBorder="1" applyAlignment="1">
      <alignment horizontal="center" vertical="center"/>
    </xf>
    <xf numFmtId="0" fontId="0" fillId="0" borderId="0" xfId="0" applyFill="1"/>
    <xf numFmtId="38" fontId="8" fillId="0" borderId="0" xfId="1" applyFont="1" applyFill="1" applyAlignment="1">
      <alignment horizontal="center"/>
    </xf>
    <xf numFmtId="38" fontId="8" fillId="0" borderId="0" xfId="1" applyFont="1" applyFill="1"/>
    <xf numFmtId="38" fontId="8" fillId="0" borderId="37" xfId="1" applyFont="1" applyFill="1" applyBorder="1" applyAlignment="1">
      <alignment horizontal="center"/>
    </xf>
    <xf numFmtId="38" fontId="8" fillId="0" borderId="37" xfId="1" applyFont="1" applyFill="1" applyBorder="1"/>
    <xf numFmtId="38" fontId="8" fillId="0" borderId="37" xfId="1" applyFont="1" applyBorder="1"/>
    <xf numFmtId="0" fontId="7" fillId="0" borderId="11" xfId="0" applyFont="1" applyBorder="1" applyAlignment="1">
      <alignment horizontal="distributed" vertical="center"/>
    </xf>
    <xf numFmtId="10" fontId="6" fillId="0" borderId="38" xfId="0" applyNumberFormat="1" applyFont="1" applyBorder="1" applyAlignment="1">
      <alignment vertical="center"/>
    </xf>
    <xf numFmtId="10" fontId="6" fillId="0" borderId="39" xfId="0" applyNumberFormat="1" applyFont="1" applyBorder="1" applyAlignment="1">
      <alignment vertical="center"/>
    </xf>
    <xf numFmtId="0" fontId="8" fillId="0" borderId="40" xfId="0" applyFont="1" applyBorder="1" applyAlignment="1">
      <alignment horizontal="center" vertical="center" wrapText="1"/>
    </xf>
    <xf numFmtId="176" fontId="6" fillId="0" borderId="41" xfId="0" applyNumberFormat="1" applyFont="1" applyBorder="1" applyAlignment="1">
      <alignment vertical="center"/>
    </xf>
    <xf numFmtId="176" fontId="6" fillId="0" borderId="18" xfId="0" applyNumberFormat="1" applyFont="1" applyBorder="1" applyAlignment="1">
      <alignment vertical="center"/>
    </xf>
    <xf numFmtId="38" fontId="4" fillId="0" borderId="0" xfId="1" applyFont="1" applyBorder="1" applyAlignment="1">
      <alignment horizontal="center" vertical="center"/>
    </xf>
    <xf numFmtId="38" fontId="9" fillId="0" borderId="0" xfId="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2" fontId="9" fillId="0" borderId="0" xfId="0" applyNumberFormat="1" applyFont="1" applyBorder="1" applyAlignment="1">
      <alignment horizontal="center" vertical="center"/>
    </xf>
    <xf numFmtId="3" fontId="9" fillId="0" borderId="0" xfId="0" applyNumberFormat="1" applyFont="1" applyBorder="1" applyAlignment="1">
      <alignment horizontal="right" vertical="center" shrinkToFit="1"/>
    </xf>
    <xf numFmtId="0" fontId="9" fillId="0" borderId="0" xfId="0" applyFont="1" applyBorder="1" applyAlignment="1">
      <alignment horizontal="right" vertical="center" shrinkToFit="1"/>
    </xf>
    <xf numFmtId="2" fontId="9" fillId="0" borderId="0" xfId="0" applyNumberFormat="1" applyFont="1" applyBorder="1" applyAlignment="1">
      <alignment horizontal="center" vertical="center" shrinkToFit="1"/>
    </xf>
    <xf numFmtId="0" fontId="10" fillId="0" borderId="0" xfId="0" applyFont="1" applyAlignment="1">
      <alignment horizontal="center"/>
    </xf>
    <xf numFmtId="38" fontId="10" fillId="0" borderId="0" xfId="1" applyFont="1" applyBorder="1" applyAlignment="1">
      <alignment horizontal="right" vertical="center"/>
    </xf>
    <xf numFmtId="10" fontId="6" fillId="0" borderId="0" xfId="0" applyNumberFormat="1" applyFont="1" applyBorder="1" applyAlignment="1">
      <alignment vertical="center"/>
    </xf>
    <xf numFmtId="0" fontId="6" fillId="0" borderId="0" xfId="0" applyFont="1" applyBorder="1" applyAlignment="1">
      <alignment vertical="center"/>
    </xf>
    <xf numFmtId="38" fontId="6" fillId="0" borderId="45" xfId="1" applyFont="1" applyFill="1" applyBorder="1" applyAlignment="1">
      <alignment horizontal="center" vertical="center"/>
    </xf>
    <xf numFmtId="38" fontId="6" fillId="0" borderId="88" xfId="1" applyFont="1" applyFill="1" applyBorder="1" applyAlignment="1">
      <alignment horizontal="center" vertical="center"/>
    </xf>
    <xf numFmtId="38" fontId="6" fillId="0" borderId="45" xfId="1" applyFont="1" applyBorder="1" applyAlignment="1">
      <alignment horizontal="center" vertical="center"/>
    </xf>
    <xf numFmtId="38" fontId="6" fillId="0" borderId="88" xfId="1" applyFont="1" applyBorder="1" applyAlignment="1">
      <alignment horizontal="center" vertical="center"/>
    </xf>
    <xf numFmtId="38" fontId="6" fillId="0" borderId="89" xfId="1" applyFont="1" applyBorder="1" applyAlignment="1">
      <alignment horizontal="center" vertical="center"/>
    </xf>
    <xf numFmtId="0" fontId="10" fillId="0" borderId="0" xfId="0" applyFont="1" applyBorder="1"/>
    <xf numFmtId="0" fontId="7" fillId="0" borderId="8" xfId="0" applyFont="1" applyBorder="1" applyAlignment="1">
      <alignment horizontal="center" vertical="center"/>
    </xf>
    <xf numFmtId="0" fontId="7" fillId="0" borderId="25" xfId="0" applyFont="1" applyBorder="1" applyAlignment="1">
      <alignment horizontal="center" vertical="center"/>
    </xf>
    <xf numFmtId="0" fontId="7" fillId="0" borderId="12" xfId="0" applyFont="1" applyBorder="1" applyAlignment="1">
      <alignment horizontal="center" vertical="center"/>
    </xf>
    <xf numFmtId="0" fontId="8" fillId="0" borderId="27" xfId="0" applyFont="1" applyBorder="1" applyAlignment="1">
      <alignment horizontal="center" vertical="center" shrinkToFit="1"/>
    </xf>
    <xf numFmtId="0" fontId="10" fillId="0" borderId="16" xfId="0" applyFont="1" applyBorder="1" applyAlignment="1">
      <alignment horizontal="distributed" vertical="center"/>
    </xf>
    <xf numFmtId="0" fontId="18" fillId="0" borderId="0" xfId="0" applyFont="1"/>
    <xf numFmtId="38" fontId="19" fillId="0" borderId="0" xfId="1" applyFont="1"/>
    <xf numFmtId="177" fontId="15" fillId="0" borderId="2" xfId="0" applyNumberFormat="1" applyFont="1" applyBorder="1" applyAlignment="1">
      <alignment vertical="center" shrinkToFit="1"/>
    </xf>
    <xf numFmtId="38" fontId="15" fillId="0" borderId="2" xfId="1" applyFont="1" applyFill="1" applyBorder="1" applyAlignment="1">
      <alignment vertical="center" shrinkToFit="1"/>
    </xf>
    <xf numFmtId="0" fontId="16" fillId="0" borderId="90" xfId="0" applyFont="1" applyBorder="1" applyAlignment="1">
      <alignment horizontal="right" vertical="center" shrinkToFit="1"/>
    </xf>
    <xf numFmtId="40" fontId="15" fillId="0" borderId="2" xfId="1" applyNumberFormat="1" applyFont="1" applyFill="1" applyBorder="1" applyAlignment="1">
      <alignment vertical="center" shrinkToFit="1"/>
    </xf>
    <xf numFmtId="40" fontId="15" fillId="0" borderId="3" xfId="1" applyNumberFormat="1" applyFont="1" applyFill="1" applyBorder="1" applyAlignment="1">
      <alignment vertical="center" shrinkToFit="1"/>
    </xf>
    <xf numFmtId="177" fontId="15" fillId="0" borderId="35" xfId="0" applyNumberFormat="1" applyFont="1" applyBorder="1" applyAlignment="1">
      <alignment vertical="center" shrinkToFit="1"/>
    </xf>
    <xf numFmtId="38" fontId="15" fillId="0" borderId="4" xfId="1" applyFont="1" applyFill="1" applyBorder="1" applyAlignment="1">
      <alignment vertical="center" shrinkToFit="1"/>
    </xf>
    <xf numFmtId="40" fontId="15" fillId="0" borderId="4" xfId="1" applyNumberFormat="1" applyFont="1" applyFill="1" applyBorder="1" applyAlignment="1">
      <alignment vertical="center" shrinkToFit="1"/>
    </xf>
    <xf numFmtId="40" fontId="15" fillId="0" borderId="5" xfId="1" applyNumberFormat="1" applyFont="1" applyFill="1" applyBorder="1" applyAlignment="1">
      <alignment vertical="center" shrinkToFit="1"/>
    </xf>
    <xf numFmtId="38" fontId="7" fillId="0" borderId="6" xfId="1" applyFont="1" applyFill="1" applyBorder="1" applyAlignment="1">
      <alignment shrinkToFit="1"/>
    </xf>
    <xf numFmtId="40" fontId="7" fillId="0" borderId="6" xfId="1" applyNumberFormat="1" applyFont="1" applyFill="1" applyBorder="1" applyAlignment="1">
      <alignment shrinkToFit="1"/>
    </xf>
    <xf numFmtId="40" fontId="7" fillId="0" borderId="7" xfId="1" applyNumberFormat="1" applyFont="1" applyFill="1" applyBorder="1" applyAlignment="1">
      <alignment shrinkToFit="1"/>
    </xf>
    <xf numFmtId="38" fontId="15" fillId="0" borderId="2" xfId="1" applyFont="1" applyFill="1" applyBorder="1" applyAlignment="1">
      <alignment horizontal="right" vertical="center" shrinkToFit="1"/>
    </xf>
    <xf numFmtId="40" fontId="15" fillId="0" borderId="2" xfId="1" applyNumberFormat="1" applyFont="1" applyBorder="1" applyAlignment="1">
      <alignment vertical="center" shrinkToFit="1"/>
    </xf>
    <xf numFmtId="40" fontId="15" fillId="0" borderId="3" xfId="1" applyNumberFormat="1" applyFont="1" applyBorder="1" applyAlignment="1">
      <alignment vertical="center" shrinkToFit="1"/>
    </xf>
    <xf numFmtId="40" fontId="15" fillId="0" borderId="4" xfId="1" applyNumberFormat="1" applyFont="1" applyBorder="1" applyAlignment="1">
      <alignment vertical="center" shrinkToFit="1"/>
    </xf>
    <xf numFmtId="40" fontId="15" fillId="0" borderId="36" xfId="1" applyNumberFormat="1" applyFont="1" applyBorder="1" applyAlignment="1">
      <alignment vertical="center" shrinkToFit="1"/>
    </xf>
    <xf numFmtId="38" fontId="15" fillId="0" borderId="6" xfId="1" applyFont="1" applyFill="1" applyBorder="1" applyAlignment="1">
      <alignment shrinkToFit="1"/>
    </xf>
    <xf numFmtId="40" fontId="15" fillId="0" borderId="6" xfId="1" applyNumberFormat="1" applyFont="1" applyBorder="1" applyAlignment="1">
      <alignment shrinkToFit="1"/>
    </xf>
    <xf numFmtId="40" fontId="15" fillId="0" borderId="7" xfId="1" applyNumberFormat="1" applyFont="1" applyBorder="1" applyAlignment="1">
      <alignment shrinkToFit="1"/>
    </xf>
    <xf numFmtId="0" fontId="0" fillId="0" borderId="0" xfId="0" applyAlignment="1">
      <alignment shrinkToFit="1"/>
    </xf>
    <xf numFmtId="3" fontId="16" fillId="0" borderId="90" xfId="0" applyNumberFormat="1" applyFont="1" applyBorder="1" applyAlignment="1">
      <alignment horizontal="right" vertical="center" shrinkToFit="1"/>
    </xf>
    <xf numFmtId="40" fontId="15" fillId="0" borderId="5" xfId="1" applyNumberFormat="1" applyFont="1" applyBorder="1" applyAlignment="1">
      <alignment vertical="center" shrinkToFit="1"/>
    </xf>
    <xf numFmtId="38" fontId="8" fillId="0" borderId="1" xfId="1" applyFont="1" applyBorder="1" applyAlignment="1">
      <alignment shrinkToFit="1"/>
    </xf>
    <xf numFmtId="38" fontId="15" fillId="0" borderId="2" xfId="1" applyFont="1" applyBorder="1" applyAlignment="1">
      <alignment vertical="center" shrinkToFit="1"/>
    </xf>
    <xf numFmtId="38" fontId="15" fillId="0" borderId="4" xfId="1" applyFont="1" applyBorder="1" applyAlignment="1">
      <alignment vertical="center" shrinkToFit="1"/>
    </xf>
    <xf numFmtId="38" fontId="15" fillId="0" borderId="6" xfId="1" applyFont="1" applyBorder="1" applyAlignment="1">
      <alignment shrinkToFit="1"/>
    </xf>
    <xf numFmtId="38" fontId="7" fillId="0" borderId="1" xfId="1" applyFont="1" applyBorder="1" applyAlignment="1">
      <alignment shrinkToFit="1"/>
    </xf>
    <xf numFmtId="40" fontId="7" fillId="0" borderId="1" xfId="1" applyNumberFormat="1" applyFont="1" applyBorder="1" applyAlignment="1">
      <alignment shrinkToFit="1"/>
    </xf>
    <xf numFmtId="38" fontId="7" fillId="0" borderId="0" xfId="1" applyFont="1" applyBorder="1" applyAlignment="1">
      <alignment shrinkToFit="1"/>
    </xf>
    <xf numFmtId="40" fontId="7" fillId="0" borderId="0" xfId="1" applyNumberFormat="1" applyFont="1" applyBorder="1" applyAlignment="1">
      <alignment shrinkToFit="1"/>
    </xf>
    <xf numFmtId="38" fontId="8" fillId="0" borderId="2" xfId="1" applyFont="1" applyBorder="1" applyAlignment="1">
      <alignment horizontal="center" vertical="center" shrinkToFit="1"/>
    </xf>
    <xf numFmtId="38" fontId="8" fillId="0" borderId="4" xfId="1" applyFont="1" applyBorder="1" applyAlignment="1">
      <alignment horizontal="center" vertical="center" shrinkToFit="1"/>
    </xf>
    <xf numFmtId="38" fontId="8" fillId="0" borderId="5" xfId="1" applyFont="1" applyBorder="1" applyAlignment="1">
      <alignment horizontal="center" vertical="center" shrinkToFit="1"/>
    </xf>
    <xf numFmtId="38" fontId="15" fillId="0" borderId="28" xfId="1" applyFont="1" applyBorder="1" applyAlignment="1">
      <alignment vertical="center" shrinkToFit="1"/>
    </xf>
    <xf numFmtId="40" fontId="15" fillId="0" borderId="35" xfId="1" applyNumberFormat="1" applyFont="1" applyFill="1" applyBorder="1" applyAlignment="1">
      <alignment vertical="center" shrinkToFit="1"/>
    </xf>
    <xf numFmtId="40" fontId="15" fillId="0" borderId="36" xfId="1" applyNumberFormat="1" applyFont="1" applyFill="1" applyBorder="1" applyAlignment="1">
      <alignment vertical="center" shrinkToFit="1"/>
    </xf>
    <xf numFmtId="0" fontId="7" fillId="0" borderId="0" xfId="0" applyFont="1" applyBorder="1" applyAlignment="1">
      <alignment horizontal="center" vertical="center" shrinkToFit="1"/>
    </xf>
    <xf numFmtId="0" fontId="10" fillId="0" borderId="0" xfId="0" applyFont="1" applyBorder="1" applyAlignment="1">
      <alignment horizontal="center" vertical="center" shrinkToFit="1"/>
    </xf>
    <xf numFmtId="40" fontId="15" fillId="0" borderId="33" xfId="1" applyNumberFormat="1" applyFont="1" applyBorder="1" applyAlignment="1">
      <alignment shrinkToFit="1"/>
    </xf>
    <xf numFmtId="40" fontId="15" fillId="0" borderId="34" xfId="1" applyNumberFormat="1" applyFont="1" applyBorder="1" applyAlignment="1">
      <alignment shrinkToFit="1"/>
    </xf>
    <xf numFmtId="40" fontId="15" fillId="0" borderId="97" xfId="1" applyNumberFormat="1" applyFont="1" applyBorder="1" applyAlignment="1">
      <alignment vertical="center" shrinkToFit="1"/>
    </xf>
    <xf numFmtId="177" fontId="17" fillId="0" borderId="26" xfId="0" applyNumberFormat="1" applyFont="1" applyBorder="1" applyAlignment="1">
      <alignment horizontal="right" vertical="center"/>
    </xf>
    <xf numFmtId="0" fontId="17" fillId="0" borderId="26" xfId="0" applyFont="1" applyBorder="1" applyAlignment="1">
      <alignment horizontal="right" vertical="center"/>
    </xf>
    <xf numFmtId="0" fontId="17" fillId="0" borderId="27" xfId="0" applyFont="1" applyBorder="1" applyAlignment="1">
      <alignment horizontal="right" vertical="center"/>
    </xf>
    <xf numFmtId="177" fontId="17" fillId="0" borderId="28" xfId="0" applyNumberFormat="1" applyFont="1" applyBorder="1" applyAlignment="1">
      <alignment horizontal="right" vertical="center"/>
    </xf>
    <xf numFmtId="0" fontId="17" fillId="0" borderId="28" xfId="0" applyFont="1" applyBorder="1" applyAlignment="1">
      <alignment horizontal="right" vertical="center"/>
    </xf>
    <xf numFmtId="0" fontId="17" fillId="0" borderId="39" xfId="0" applyFont="1" applyBorder="1" applyAlignment="1">
      <alignment horizontal="right" vertical="center"/>
    </xf>
    <xf numFmtId="177" fontId="17" fillId="0" borderId="14" xfId="0" applyNumberFormat="1" applyFont="1" applyBorder="1" applyAlignment="1">
      <alignment horizontal="right" vertical="center"/>
    </xf>
    <xf numFmtId="177" fontId="17" fillId="0" borderId="54" xfId="0" applyNumberFormat="1" applyFont="1" applyBorder="1" applyAlignment="1">
      <alignment horizontal="right" vertical="center"/>
    </xf>
    <xf numFmtId="177" fontId="17" fillId="0" borderId="16" xfId="0" applyNumberFormat="1" applyFont="1" applyBorder="1" applyAlignment="1">
      <alignment horizontal="right" vertical="center"/>
    </xf>
    <xf numFmtId="177" fontId="17" fillId="0" borderId="41" xfId="0" applyNumberFormat="1" applyFont="1" applyBorder="1" applyAlignment="1">
      <alignment horizontal="right" vertical="center"/>
    </xf>
    <xf numFmtId="177" fontId="17" fillId="0" borderId="44" xfId="0" applyNumberFormat="1" applyFont="1" applyBorder="1" applyAlignment="1">
      <alignment horizontal="right" vertical="center"/>
    </xf>
    <xf numFmtId="0" fontId="7"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7" fillId="0" borderId="8"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177" fontId="17" fillId="0" borderId="18" xfId="0" applyNumberFormat="1" applyFont="1" applyBorder="1" applyAlignment="1">
      <alignment horizontal="right" vertical="center"/>
    </xf>
    <xf numFmtId="177" fontId="17" fillId="0" borderId="43" xfId="0" applyNumberFormat="1" applyFont="1" applyBorder="1" applyAlignment="1">
      <alignment horizontal="right" vertical="center"/>
    </xf>
    <xf numFmtId="177" fontId="17" fillId="0" borderId="20"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7" fillId="0" borderId="25" xfId="0"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177" fontId="17" fillId="0" borderId="40" xfId="0" applyNumberFormat="1" applyFont="1" applyBorder="1" applyAlignment="1">
      <alignment horizontal="right" vertical="center"/>
    </xf>
    <xf numFmtId="177" fontId="17" fillId="0" borderId="47" xfId="0" applyNumberFormat="1" applyFont="1" applyBorder="1" applyAlignment="1">
      <alignment horizontal="right" vertical="center"/>
    </xf>
    <xf numFmtId="177" fontId="17" fillId="0" borderId="86" xfId="0" applyNumberFormat="1" applyFont="1" applyBorder="1" applyAlignment="1">
      <alignment horizontal="right" vertical="center"/>
    </xf>
    <xf numFmtId="177" fontId="17" fillId="0" borderId="57" xfId="0" applyNumberFormat="1" applyFont="1" applyBorder="1" applyAlignment="1">
      <alignment horizontal="right" vertical="center"/>
    </xf>
    <xf numFmtId="177" fontId="17" fillId="0" borderId="58" xfId="0" applyNumberFormat="1" applyFont="1" applyBorder="1" applyAlignment="1">
      <alignment horizontal="right" vertical="center"/>
    </xf>
    <xf numFmtId="177" fontId="17" fillId="0" borderId="59" xfId="0" applyNumberFormat="1" applyFont="1" applyBorder="1" applyAlignment="1">
      <alignment horizontal="right"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0" fontId="10" fillId="0" borderId="18" xfId="0" applyNumberFormat="1" applyFont="1" applyBorder="1" applyAlignment="1">
      <alignment horizontal="right" vertical="center"/>
    </xf>
    <xf numFmtId="10" fontId="10" fillId="0" borderId="43" xfId="0" applyNumberFormat="1" applyFont="1" applyBorder="1" applyAlignment="1">
      <alignment horizontal="right" vertical="center"/>
    </xf>
    <xf numFmtId="10" fontId="10" fillId="0" borderId="20" xfId="0" applyNumberFormat="1" applyFont="1" applyBorder="1" applyAlignment="1">
      <alignment horizontal="right" vertical="center"/>
    </xf>
    <xf numFmtId="0" fontId="10" fillId="0" borderId="14" xfId="0" applyFont="1" applyBorder="1" applyAlignment="1">
      <alignment horizontal="center" vertical="center"/>
    </xf>
    <xf numFmtId="0" fontId="10" fillId="0" borderId="54" xfId="0" applyFont="1" applyBorder="1" applyAlignment="1">
      <alignment horizontal="center" vertical="center"/>
    </xf>
    <xf numFmtId="0" fontId="10" fillId="0" borderId="63"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64" xfId="0" applyFont="1" applyBorder="1" applyAlignment="1">
      <alignment horizontal="center" vertical="center"/>
    </xf>
    <xf numFmtId="10" fontId="10" fillId="0" borderId="46" xfId="0" applyNumberFormat="1" applyFont="1" applyBorder="1" applyAlignment="1">
      <alignment horizontal="right" vertical="center"/>
    </xf>
    <xf numFmtId="0" fontId="10" fillId="0" borderId="2" xfId="0" applyFont="1" applyBorder="1" applyAlignment="1">
      <alignment horizontal="center" vertical="center"/>
    </xf>
    <xf numFmtId="0" fontId="7" fillId="0" borderId="14" xfId="0" applyFont="1" applyBorder="1" applyAlignment="1">
      <alignment horizontal="center" vertical="center"/>
    </xf>
    <xf numFmtId="0" fontId="7" fillId="0" borderId="54" xfId="0" applyFont="1" applyBorder="1" applyAlignment="1">
      <alignment horizontal="center" vertical="center"/>
    </xf>
    <xf numFmtId="0" fontId="7" fillId="0" borderId="16" xfId="0" applyFont="1" applyBorder="1" applyAlignment="1">
      <alignment horizontal="center" vertical="center"/>
    </xf>
    <xf numFmtId="0" fontId="10" fillId="0" borderId="16" xfId="0" applyFont="1" applyBorder="1" applyAlignment="1">
      <alignment horizontal="center" vertical="center"/>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0" borderId="38" xfId="0" applyFont="1" applyBorder="1" applyAlignment="1">
      <alignment horizontal="center" vertical="center"/>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38" fontId="10" fillId="0" borderId="18" xfId="1" applyFont="1" applyBorder="1" applyAlignment="1">
      <alignment horizontal="right" vertical="center"/>
    </xf>
    <xf numFmtId="38" fontId="10" fillId="0" borderId="43" xfId="1" applyFont="1" applyBorder="1" applyAlignment="1">
      <alignment horizontal="right" vertical="center"/>
    </xf>
    <xf numFmtId="38" fontId="10" fillId="0" borderId="20" xfId="1" applyFont="1" applyBorder="1" applyAlignment="1">
      <alignment horizontal="right" vertical="center"/>
    </xf>
    <xf numFmtId="0" fontId="5" fillId="0" borderId="37" xfId="0" applyFont="1" applyBorder="1" applyAlignment="1">
      <alignment horizontal="center" vertical="center"/>
    </xf>
    <xf numFmtId="0" fontId="8" fillId="0" borderId="37" xfId="0" applyFont="1" applyBorder="1" applyAlignment="1">
      <alignment horizontal="left" vertical="center" shrinkToFit="1"/>
    </xf>
    <xf numFmtId="0" fontId="8" fillId="0" borderId="37" xfId="0" applyFont="1" applyBorder="1" applyAlignment="1">
      <alignment horizontal="left" vertical="center"/>
    </xf>
    <xf numFmtId="0" fontId="7" fillId="0" borderId="12" xfId="0" applyFont="1" applyBorder="1" applyAlignment="1">
      <alignment horizontal="center" vertical="center"/>
    </xf>
    <xf numFmtId="58" fontId="7" fillId="0" borderId="50" xfId="0" applyNumberFormat="1" applyFont="1" applyBorder="1" applyAlignment="1">
      <alignment horizontal="center" vertical="center"/>
    </xf>
    <xf numFmtId="58" fontId="7" fillId="0" borderId="74"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75" xfId="0" applyNumberFormat="1" applyFont="1" applyBorder="1" applyAlignment="1">
      <alignment horizontal="center" vertical="center"/>
    </xf>
    <xf numFmtId="0" fontId="7" fillId="0" borderId="75" xfId="0" applyFont="1" applyBorder="1" applyAlignment="1">
      <alignment horizontal="center" vertical="center"/>
    </xf>
    <xf numFmtId="1" fontId="7" fillId="0" borderId="2" xfId="0" applyNumberFormat="1" applyFont="1" applyBorder="1" applyAlignment="1">
      <alignment horizontal="center" vertical="center"/>
    </xf>
    <xf numFmtId="1" fontId="7" fillId="0" borderId="75" xfId="0" applyNumberFormat="1" applyFont="1" applyBorder="1" applyAlignment="1">
      <alignment horizontal="center" vertical="center"/>
    </xf>
    <xf numFmtId="0" fontId="7" fillId="0" borderId="76" xfId="0" applyFont="1" applyBorder="1" applyAlignment="1">
      <alignment horizontal="center" vertical="center"/>
    </xf>
    <xf numFmtId="0" fontId="7" fillId="0" borderId="13" xfId="0" applyFont="1" applyBorder="1" applyAlignment="1">
      <alignment horizontal="center" vertical="center"/>
    </xf>
    <xf numFmtId="0" fontId="7" fillId="0" borderId="50" xfId="0" applyFont="1" applyBorder="1" applyAlignment="1">
      <alignment horizontal="center" vertical="center"/>
    </xf>
    <xf numFmtId="10" fontId="7" fillId="0" borderId="38" xfId="0" applyNumberFormat="1" applyFont="1" applyBorder="1" applyAlignment="1">
      <alignment horizontal="right" vertical="center"/>
    </xf>
    <xf numFmtId="10" fontId="7" fillId="0" borderId="24" xfId="0" applyNumberFormat="1" applyFont="1" applyBorder="1" applyAlignment="1">
      <alignment horizontal="righ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17" xfId="0" applyFont="1" applyBorder="1" applyAlignment="1">
      <alignment horizontal="center" vertical="center"/>
    </xf>
    <xf numFmtId="38" fontId="10" fillId="0" borderId="51" xfId="1" applyFont="1" applyBorder="1" applyAlignment="1">
      <alignment horizontal="right" vertical="center"/>
    </xf>
    <xf numFmtId="38" fontId="10" fillId="0" borderId="52" xfId="1" applyFont="1" applyBorder="1" applyAlignment="1">
      <alignment horizontal="right" vertical="center"/>
    </xf>
    <xf numFmtId="38" fontId="10" fillId="0" borderId="53" xfId="1" applyFont="1" applyBorder="1" applyAlignment="1">
      <alignment horizontal="right" vertical="center"/>
    </xf>
    <xf numFmtId="38" fontId="10" fillId="0" borderId="2" xfId="1" applyFont="1" applyBorder="1" applyAlignment="1">
      <alignment horizontal="right" vertical="center"/>
    </xf>
    <xf numFmtId="0" fontId="10" fillId="0" borderId="45"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91" xfId="0" applyFont="1" applyBorder="1" applyAlignment="1">
      <alignment horizontal="left" vertical="center" wrapText="1" shrinkToFit="1"/>
    </xf>
    <xf numFmtId="0" fontId="10" fillId="0" borderId="92" xfId="0" applyFont="1" applyBorder="1" applyAlignment="1">
      <alignment horizontal="left" vertical="center" shrinkToFit="1"/>
    </xf>
    <xf numFmtId="0" fontId="10" fillId="0" borderId="93" xfId="0" applyFont="1" applyBorder="1" applyAlignment="1">
      <alignment horizontal="left" vertical="center" shrinkToFit="1"/>
    </xf>
    <xf numFmtId="0" fontId="10" fillId="0" borderId="94" xfId="0" applyFont="1" applyBorder="1" applyAlignment="1">
      <alignment horizontal="left" vertical="center" shrinkToFit="1"/>
    </xf>
    <xf numFmtId="0" fontId="10" fillId="0" borderId="95" xfId="0" applyFont="1" applyBorder="1" applyAlignment="1">
      <alignment horizontal="left" vertical="center" shrinkToFit="1"/>
    </xf>
    <xf numFmtId="0" fontId="10" fillId="0" borderId="96" xfId="0" applyFont="1" applyBorder="1" applyAlignment="1">
      <alignment horizontal="left"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8" xfId="0" applyFont="1" applyBorder="1" applyAlignment="1">
      <alignment horizontal="center" vertical="center"/>
    </xf>
    <xf numFmtId="0" fontId="10" fillId="0" borderId="43" xfId="0" applyFont="1" applyBorder="1" applyAlignment="1">
      <alignment horizontal="center" vertical="center"/>
    </xf>
    <xf numFmtId="0" fontId="10" fillId="0" borderId="20" xfId="0" applyFont="1" applyBorder="1" applyAlignment="1">
      <alignment horizontal="center" vertical="center"/>
    </xf>
    <xf numFmtId="10" fontId="10" fillId="0" borderId="2" xfId="0" applyNumberFormat="1" applyFont="1" applyBorder="1" applyAlignment="1">
      <alignment horizontal="right" vertical="center"/>
    </xf>
    <xf numFmtId="0" fontId="7" fillId="0" borderId="18" xfId="0" applyFont="1" applyBorder="1" applyAlignment="1">
      <alignment horizontal="center" vertical="center"/>
    </xf>
    <xf numFmtId="0" fontId="7" fillId="0" borderId="43"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7" fillId="0" borderId="2" xfId="0" applyFont="1" applyBorder="1" applyAlignment="1">
      <alignment horizontal="center" vertical="center" wrapText="1"/>
    </xf>
    <xf numFmtId="38" fontId="10" fillId="0" borderId="60" xfId="1" applyFont="1" applyBorder="1" applyAlignment="1">
      <alignment horizontal="right" vertical="center"/>
    </xf>
    <xf numFmtId="38" fontId="10" fillId="0" borderId="61" xfId="1" applyFont="1" applyBorder="1" applyAlignment="1">
      <alignment horizontal="right" vertical="center"/>
    </xf>
    <xf numFmtId="38" fontId="10" fillId="0" borderId="65" xfId="1" applyFont="1" applyBorder="1" applyAlignment="1">
      <alignment horizontal="right" vertical="center"/>
    </xf>
    <xf numFmtId="0" fontId="7" fillId="0" borderId="2" xfId="0" applyFont="1" applyFill="1" applyBorder="1" applyAlignment="1">
      <alignment horizontal="center" vertical="center"/>
    </xf>
    <xf numFmtId="0" fontId="10" fillId="0" borderId="50" xfId="0" applyFont="1"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vertical="center"/>
    </xf>
    <xf numFmtId="0" fontId="4" fillId="0" borderId="4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0" fillId="0" borderId="54" xfId="0" applyBorder="1" applyAlignment="1">
      <alignment horizontal="center" vertical="center"/>
    </xf>
    <xf numFmtId="0" fontId="0" fillId="0" borderId="16" xfId="0" applyBorder="1" applyAlignment="1">
      <alignment horizontal="center" vertical="center"/>
    </xf>
    <xf numFmtId="10" fontId="10" fillId="0" borderId="4" xfId="0" applyNumberFormat="1" applyFont="1" applyBorder="1" applyAlignment="1">
      <alignment horizontal="right" vertical="center"/>
    </xf>
    <xf numFmtId="10" fontId="10" fillId="0" borderId="6" xfId="0" applyNumberFormat="1" applyFont="1" applyBorder="1" applyAlignment="1">
      <alignment horizontal="right" vertical="center"/>
    </xf>
    <xf numFmtId="38" fontId="7" fillId="0" borderId="18" xfId="1" applyFont="1" applyBorder="1" applyAlignment="1">
      <alignment horizontal="right" vertical="center"/>
    </xf>
    <xf numFmtId="0" fontId="0" fillId="0" borderId="43" xfId="0" applyBorder="1" applyAlignment="1">
      <alignment horizontal="right" vertical="center"/>
    </xf>
    <xf numFmtId="0" fontId="0" fillId="0" borderId="20" xfId="0" applyBorder="1" applyAlignment="1">
      <alignment horizontal="right" vertical="center"/>
    </xf>
    <xf numFmtId="38" fontId="7" fillId="0" borderId="18" xfId="1" applyFont="1" applyFill="1" applyBorder="1" applyAlignment="1">
      <alignment horizontal="right" vertical="center"/>
    </xf>
    <xf numFmtId="38" fontId="7" fillId="0" borderId="18" xfId="1" applyFont="1" applyFill="1" applyBorder="1" applyAlignment="1">
      <alignment horizontal="center" vertical="center"/>
    </xf>
    <xf numFmtId="0" fontId="0" fillId="0" borderId="43" xfId="0" applyFill="1" applyBorder="1" applyAlignment="1">
      <alignment horizontal="center" vertical="center"/>
    </xf>
    <xf numFmtId="10" fontId="10" fillId="0" borderId="60" xfId="0" applyNumberFormat="1" applyFont="1" applyBorder="1" applyAlignment="1">
      <alignment horizontal="right" vertical="center"/>
    </xf>
    <xf numFmtId="10" fontId="10" fillId="0" borderId="61" xfId="0" applyNumberFormat="1" applyFont="1" applyBorder="1" applyAlignment="1">
      <alignment horizontal="right" vertical="center"/>
    </xf>
    <xf numFmtId="10" fontId="10" fillId="0" borderId="65" xfId="0" applyNumberFormat="1" applyFont="1" applyBorder="1" applyAlignment="1">
      <alignment horizontal="right" vertical="center"/>
    </xf>
    <xf numFmtId="38" fontId="10" fillId="0" borderId="4" xfId="1" applyFont="1" applyBorder="1" applyAlignment="1">
      <alignment horizontal="right" vertical="center"/>
    </xf>
    <xf numFmtId="0" fontId="7" fillId="0" borderId="1" xfId="0" applyFont="1" applyBorder="1" applyAlignment="1">
      <alignment horizontal="center" vertical="center"/>
    </xf>
    <xf numFmtId="0" fontId="7" fillId="0" borderId="55" xfId="0" applyFont="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10" fontId="10" fillId="0" borderId="57" xfId="0" applyNumberFormat="1" applyFont="1" applyBorder="1" applyAlignment="1">
      <alignment horizontal="right" vertical="center"/>
    </xf>
    <xf numFmtId="10" fontId="10" fillId="0" borderId="58" xfId="0" applyNumberFormat="1" applyFont="1" applyBorder="1" applyAlignment="1">
      <alignment horizontal="right" vertical="center"/>
    </xf>
    <xf numFmtId="10" fontId="10" fillId="0" borderId="64" xfId="0" applyNumberFormat="1" applyFont="1" applyBorder="1" applyAlignment="1">
      <alignment horizontal="right" vertical="center"/>
    </xf>
    <xf numFmtId="10" fontId="10" fillId="0" borderId="59" xfId="0" applyNumberFormat="1" applyFont="1" applyBorder="1" applyAlignment="1">
      <alignment horizontal="right" vertical="center"/>
    </xf>
    <xf numFmtId="10" fontId="10" fillId="0" borderId="62" xfId="0" applyNumberFormat="1" applyFont="1" applyBorder="1" applyAlignment="1">
      <alignment horizontal="right" vertical="center"/>
    </xf>
    <xf numFmtId="0" fontId="7" fillId="0" borderId="40" xfId="0" applyFont="1" applyBorder="1" applyAlignment="1">
      <alignment horizontal="center" vertical="center"/>
    </xf>
    <xf numFmtId="0" fontId="7" fillId="0" borderId="47" xfId="0" applyFont="1" applyBorder="1" applyAlignment="1">
      <alignment horizontal="center" vertical="center"/>
    </xf>
    <xf numFmtId="0" fontId="7" fillId="0" borderId="86" xfId="0" applyFont="1" applyBorder="1" applyAlignment="1">
      <alignment horizontal="center" vertical="center"/>
    </xf>
    <xf numFmtId="38" fontId="7" fillId="0" borderId="21" xfId="0" applyNumberFormat="1" applyFont="1" applyBorder="1" applyAlignment="1">
      <alignment horizontal="center" vertical="center"/>
    </xf>
    <xf numFmtId="38" fontId="7" fillId="0" borderId="42" xfId="0" applyNumberFormat="1" applyFont="1" applyBorder="1" applyAlignment="1">
      <alignment horizontal="center" vertical="center"/>
    </xf>
    <xf numFmtId="38" fontId="7" fillId="0" borderId="77" xfId="0" applyNumberFormat="1" applyFont="1" applyBorder="1" applyAlignment="1">
      <alignment horizontal="center" vertical="center"/>
    </xf>
    <xf numFmtId="0" fontId="7" fillId="0" borderId="78" xfId="0" applyFont="1" applyBorder="1" applyAlignment="1">
      <alignment horizontal="center" vertical="center"/>
    </xf>
    <xf numFmtId="0" fontId="0" fillId="0" borderId="42" xfId="0" applyBorder="1" applyAlignment="1">
      <alignment horizontal="center" vertical="center"/>
    </xf>
    <xf numFmtId="0" fontId="8" fillId="0" borderId="0" xfId="0" applyFont="1" applyBorder="1" applyAlignment="1">
      <alignment horizontal="left" vertical="center"/>
    </xf>
    <xf numFmtId="38" fontId="7" fillId="0" borderId="21" xfId="1" applyFont="1" applyFill="1" applyBorder="1" applyAlignment="1">
      <alignment horizontal="right" vertical="center"/>
    </xf>
    <xf numFmtId="0" fontId="0" fillId="0" borderId="42" xfId="0" applyBorder="1" applyAlignment="1">
      <alignment horizontal="right" vertical="center"/>
    </xf>
    <xf numFmtId="0" fontId="0" fillId="0" borderId="23" xfId="0" applyBorder="1" applyAlignment="1">
      <alignment horizontal="right" vertical="center"/>
    </xf>
    <xf numFmtId="0" fontId="10" fillId="0" borderId="0" xfId="0" applyFont="1" applyAlignment="1">
      <alignment horizontal="center" vertical="center"/>
    </xf>
    <xf numFmtId="0" fontId="7" fillId="0" borderId="11" xfId="0" applyFont="1" applyBorder="1" applyAlignment="1">
      <alignment horizontal="center" vertical="center"/>
    </xf>
    <xf numFmtId="0" fontId="0" fillId="0" borderId="28" xfId="0" applyBorder="1" applyAlignment="1">
      <alignment vertical="center"/>
    </xf>
    <xf numFmtId="0" fontId="0" fillId="0" borderId="39" xfId="0" applyBorder="1" applyAlignment="1">
      <alignment vertical="center"/>
    </xf>
    <xf numFmtId="38" fontId="7" fillId="0" borderId="21" xfId="1" applyFont="1" applyBorder="1" applyAlignment="1">
      <alignment horizontal="right" vertical="center"/>
    </xf>
    <xf numFmtId="38" fontId="8" fillId="0" borderId="0" xfId="1" applyFont="1" applyFill="1" applyBorder="1" applyAlignment="1">
      <alignment horizontal="left"/>
    </xf>
    <xf numFmtId="0" fontId="0" fillId="0" borderId="0" xfId="0" applyAlignment="1"/>
    <xf numFmtId="38" fontId="10" fillId="0" borderId="0" xfId="1" applyFont="1" applyBorder="1" applyAlignment="1">
      <alignment horizontal="center"/>
    </xf>
    <xf numFmtId="38" fontId="8" fillId="0" borderId="79" xfId="1" applyFont="1" applyFill="1" applyBorder="1" applyAlignment="1">
      <alignment horizontal="left" vertical="center" wrapText="1"/>
    </xf>
    <xf numFmtId="38" fontId="8" fillId="0" borderId="80" xfId="1" applyFont="1" applyFill="1" applyBorder="1" applyAlignment="1">
      <alignment horizontal="left" vertical="center" wrapText="1"/>
    </xf>
    <xf numFmtId="38" fontId="8" fillId="0" borderId="50" xfId="1" applyFont="1" applyFill="1" applyBorder="1" applyAlignment="1">
      <alignment horizontal="center" vertical="center"/>
    </xf>
    <xf numFmtId="38" fontId="8" fillId="0" borderId="50" xfId="1" applyFont="1" applyBorder="1" applyAlignment="1">
      <alignment horizontal="center" vertical="center"/>
    </xf>
    <xf numFmtId="38" fontId="8" fillId="0" borderId="17" xfId="1" applyFont="1" applyBorder="1" applyAlignment="1">
      <alignment horizontal="center" vertical="center"/>
    </xf>
    <xf numFmtId="38" fontId="10" fillId="0" borderId="0" xfId="1" applyFont="1" applyAlignment="1">
      <alignment horizontal="center"/>
    </xf>
    <xf numFmtId="38" fontId="8" fillId="0" borderId="79" xfId="1" applyFont="1" applyBorder="1" applyAlignment="1">
      <alignment horizontal="left" vertical="center" wrapText="1"/>
    </xf>
    <xf numFmtId="38" fontId="8" fillId="0" borderId="81" xfId="1" applyFont="1" applyBorder="1" applyAlignment="1">
      <alignment horizontal="left" vertical="center" wrapText="1"/>
    </xf>
    <xf numFmtId="38" fontId="8" fillId="0" borderId="50" xfId="1" applyFont="1" applyBorder="1" applyAlignment="1">
      <alignment horizontal="center" vertical="center" shrinkToFit="1"/>
    </xf>
    <xf numFmtId="38" fontId="8" fillId="0" borderId="17" xfId="1" applyFont="1" applyBorder="1" applyAlignment="1">
      <alignment horizontal="center" vertical="center" shrinkToFit="1"/>
    </xf>
    <xf numFmtId="38" fontId="8" fillId="0" borderId="80" xfId="1" applyFont="1" applyBorder="1" applyAlignment="1">
      <alignment horizontal="left" vertical="center" wrapText="1"/>
    </xf>
    <xf numFmtId="38" fontId="8" fillId="0" borderId="37" xfId="1" applyFont="1" applyBorder="1" applyAlignment="1">
      <alignment horizontal="left"/>
    </xf>
    <xf numFmtId="0" fontId="10" fillId="0" borderId="0" xfId="0" applyFont="1" applyAlignment="1">
      <alignment horizontal="center"/>
    </xf>
    <xf numFmtId="0" fontId="7" fillId="0" borderId="85" xfId="0" applyFont="1" applyBorder="1" applyAlignment="1">
      <alignment horizontal="center"/>
    </xf>
    <xf numFmtId="0" fontId="7" fillId="0" borderId="47" xfId="0" applyFont="1" applyBorder="1" applyAlignment="1">
      <alignment horizontal="center"/>
    </xf>
    <xf numFmtId="0" fontId="7" fillId="0" borderId="87" xfId="0" applyFont="1" applyBorder="1" applyAlignment="1">
      <alignment horizontal="center"/>
    </xf>
    <xf numFmtId="0" fontId="8" fillId="0" borderId="0" xfId="0" applyFont="1" applyAlignment="1">
      <alignment horizontal="left"/>
    </xf>
    <xf numFmtId="38" fontId="11" fillId="0" borderId="2" xfId="1" applyFont="1" applyBorder="1" applyAlignment="1">
      <alignment horizontal="right" vertical="center"/>
    </xf>
    <xf numFmtId="38" fontId="11" fillId="0" borderId="18" xfId="1" applyFont="1" applyBorder="1" applyAlignment="1">
      <alignment horizontal="right" vertical="center"/>
    </xf>
    <xf numFmtId="38" fontId="11" fillId="0" borderId="3" xfId="1" applyFont="1" applyBorder="1" applyAlignment="1">
      <alignment horizontal="right" vertical="center"/>
    </xf>
    <xf numFmtId="38" fontId="11" fillId="0" borderId="38" xfId="1" applyFont="1" applyBorder="1" applyAlignment="1">
      <alignment horizontal="right" vertical="center"/>
    </xf>
    <xf numFmtId="38" fontId="11" fillId="0" borderId="21" xfId="1" applyFont="1" applyBorder="1" applyAlignment="1">
      <alignment horizontal="right" vertical="center"/>
    </xf>
    <xf numFmtId="38" fontId="11" fillId="0" borderId="24" xfId="1" applyFont="1" applyBorder="1" applyAlignment="1">
      <alignment horizontal="righ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38" xfId="0" applyFont="1" applyBorder="1" applyAlignment="1">
      <alignment horizontal="left" vertical="center"/>
    </xf>
    <xf numFmtId="0" fontId="7" fillId="0" borderId="85" xfId="0" applyFont="1" applyBorder="1" applyAlignment="1">
      <alignment horizontal="center" vertical="center"/>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38" fontId="11" fillId="0" borderId="14" xfId="1" applyFont="1" applyBorder="1" applyAlignment="1">
      <alignment horizontal="right" vertical="center"/>
    </xf>
    <xf numFmtId="38" fontId="11" fillId="0" borderId="54" xfId="1" applyFont="1" applyBorder="1" applyAlignment="1">
      <alignment horizontal="right" vertical="center"/>
    </xf>
    <xf numFmtId="0" fontId="4" fillId="0" borderId="63" xfId="0" applyFont="1" applyBorder="1"/>
    <xf numFmtId="2" fontId="9" fillId="0" borderId="0" xfId="0" applyNumberFormat="1" applyFont="1" applyBorder="1" applyAlignment="1">
      <alignment horizontal="right" vertical="center" shrinkToFit="1"/>
    </xf>
    <xf numFmtId="38" fontId="4" fillId="0" borderId="0" xfId="1" applyFont="1" applyBorder="1" applyAlignment="1">
      <alignment horizontal="distributed" vertical="center"/>
    </xf>
    <xf numFmtId="0" fontId="0" fillId="0" borderId="0" xfId="0" applyBorder="1" applyAlignment="1">
      <alignment vertical="center"/>
    </xf>
    <xf numFmtId="38" fontId="9" fillId="0" borderId="0" xfId="1" applyFont="1" applyBorder="1" applyAlignment="1">
      <alignment horizontal="right" vertical="center"/>
    </xf>
    <xf numFmtId="3" fontId="9" fillId="0" borderId="0" xfId="0" applyNumberFormat="1" applyFont="1" applyBorder="1" applyAlignment="1">
      <alignment horizontal="right" vertical="center"/>
    </xf>
    <xf numFmtId="0" fontId="4" fillId="0" borderId="0" xfId="0" applyFont="1" applyBorder="1" applyAlignment="1">
      <alignment horizontal="distributed" vertical="center"/>
    </xf>
    <xf numFmtId="0" fontId="9" fillId="0" borderId="0" xfId="0" applyFont="1" applyBorder="1" applyAlignment="1">
      <alignment horizontal="right" vertical="center"/>
    </xf>
    <xf numFmtId="0" fontId="4" fillId="0" borderId="0" xfId="0" applyFont="1" applyBorder="1" applyAlignment="1">
      <alignment horizontal="center"/>
    </xf>
    <xf numFmtId="2" fontId="9" fillId="0" borderId="4" xfId="0" applyNumberFormat="1" applyFont="1" applyBorder="1" applyAlignment="1">
      <alignment horizontal="right" vertical="center"/>
    </xf>
    <xf numFmtId="2" fontId="9" fillId="0" borderId="5" xfId="0" applyNumberFormat="1" applyFont="1" applyBorder="1" applyAlignment="1">
      <alignment horizontal="right" vertical="center"/>
    </xf>
    <xf numFmtId="3" fontId="9" fillId="0" borderId="6" xfId="0" applyNumberFormat="1" applyFont="1" applyBorder="1" applyAlignment="1">
      <alignment horizontal="right" vertical="center"/>
    </xf>
    <xf numFmtId="0" fontId="9" fillId="0" borderId="6" xfId="0" applyFont="1" applyBorder="1" applyAlignment="1">
      <alignment horizontal="right" vertical="center"/>
    </xf>
    <xf numFmtId="2" fontId="9" fillId="0" borderId="6" xfId="0" applyNumberFormat="1" applyFont="1" applyBorder="1" applyAlignment="1">
      <alignment horizontal="right" vertical="center"/>
    </xf>
    <xf numFmtId="38" fontId="9" fillId="0" borderId="51" xfId="1" applyFont="1" applyBorder="1" applyAlignment="1">
      <alignment horizontal="right" vertical="center"/>
    </xf>
    <xf numFmtId="38" fontId="9" fillId="0" borderId="53" xfId="1" applyFont="1" applyBorder="1" applyAlignment="1">
      <alignment horizontal="right" vertical="center"/>
    </xf>
    <xf numFmtId="3" fontId="9" fillId="0" borderId="51" xfId="0" applyNumberFormat="1" applyFont="1" applyBorder="1" applyAlignment="1">
      <alignment horizontal="right" vertical="center"/>
    </xf>
    <xf numFmtId="0" fontId="0" fillId="0" borderId="53" xfId="0" applyBorder="1" applyAlignment="1">
      <alignment vertical="center"/>
    </xf>
    <xf numFmtId="38" fontId="9" fillId="0" borderId="6" xfId="1" applyFont="1" applyBorder="1" applyAlignment="1">
      <alignment horizontal="right" vertical="center"/>
    </xf>
    <xf numFmtId="38" fontId="4" fillId="0" borderId="84" xfId="1" applyFont="1" applyBorder="1" applyAlignment="1">
      <alignment horizontal="distributed" vertical="center"/>
    </xf>
    <xf numFmtId="0" fontId="0" fillId="0" borderId="52" xfId="0" applyBorder="1" applyAlignment="1">
      <alignment vertical="center"/>
    </xf>
    <xf numFmtId="0" fontId="4" fillId="0" borderId="0" xfId="0" applyFont="1" applyBorder="1" applyAlignment="1">
      <alignment horizontal="left" wrapText="1"/>
    </xf>
    <xf numFmtId="0" fontId="4" fillId="0" borderId="0" xfId="0" applyFont="1" applyBorder="1" applyAlignment="1">
      <alignment horizontal="left"/>
    </xf>
    <xf numFmtId="38" fontId="4" fillId="0" borderId="8" xfId="1" applyFont="1" applyBorder="1" applyAlignment="1">
      <alignment horizontal="distributed" vertical="center"/>
    </xf>
    <xf numFmtId="38" fontId="4" fillId="0" borderId="2" xfId="1" applyFont="1" applyBorder="1" applyAlignment="1">
      <alignment horizontal="distributed" vertical="center"/>
    </xf>
    <xf numFmtId="3" fontId="9" fillId="0" borderId="2" xfId="0" applyNumberFormat="1" applyFont="1" applyBorder="1" applyAlignment="1">
      <alignment horizontal="right" vertical="center"/>
    </xf>
    <xf numFmtId="0" fontId="9" fillId="0" borderId="2" xfId="0" applyFont="1" applyBorder="1" applyAlignment="1">
      <alignment horizontal="right" vertical="center"/>
    </xf>
    <xf numFmtId="2" fontId="9" fillId="0" borderId="2" xfId="0" applyNumberFormat="1" applyFont="1" applyBorder="1" applyAlignment="1">
      <alignment horizontal="right" vertical="center"/>
    </xf>
    <xf numFmtId="2" fontId="9" fillId="0" borderId="3" xfId="0" applyNumberFormat="1" applyFont="1" applyBorder="1" applyAlignment="1">
      <alignment horizontal="right" vertical="center"/>
    </xf>
    <xf numFmtId="32" fontId="7" fillId="0" borderId="0" xfId="0" applyNumberFormat="1" applyFont="1" applyBorder="1" applyAlignment="1">
      <alignment horizontal="center"/>
    </xf>
    <xf numFmtId="0" fontId="7" fillId="0" borderId="0" xfId="0" applyFont="1" applyBorder="1" applyAlignment="1">
      <alignment horizontal="center"/>
    </xf>
    <xf numFmtId="2" fontId="9" fillId="0" borderId="57" xfId="0" applyNumberFormat="1" applyFont="1" applyBorder="1" applyAlignment="1">
      <alignment horizontal="right" vertical="center"/>
    </xf>
    <xf numFmtId="2" fontId="9" fillId="0" borderId="64" xfId="0" applyNumberFormat="1" applyFont="1" applyBorder="1" applyAlignment="1">
      <alignment horizontal="right" vertical="center"/>
    </xf>
    <xf numFmtId="2" fontId="9" fillId="0" borderId="7" xfId="0" applyNumberFormat="1" applyFont="1" applyBorder="1" applyAlignment="1">
      <alignment horizontal="right" vertical="center"/>
    </xf>
    <xf numFmtId="38" fontId="4" fillId="0" borderId="83" xfId="1" applyFont="1" applyBorder="1" applyAlignment="1">
      <alignment horizontal="center" vertical="center"/>
    </xf>
    <xf numFmtId="38" fontId="4" fillId="0" borderId="61" xfId="1" applyFont="1" applyBorder="1" applyAlignment="1">
      <alignment horizontal="center" vertical="center"/>
    </xf>
    <xf numFmtId="38" fontId="4" fillId="0" borderId="65" xfId="1" applyFont="1" applyBorder="1" applyAlignment="1">
      <alignment horizontal="center" vertical="center"/>
    </xf>
    <xf numFmtId="2" fontId="9" fillId="0" borderId="60" xfId="0" applyNumberFormat="1" applyFont="1" applyBorder="1" applyAlignment="1">
      <alignment horizontal="right" vertical="center"/>
    </xf>
    <xf numFmtId="2" fontId="9" fillId="0" borderId="62" xfId="0" applyNumberFormat="1" applyFont="1" applyBorder="1" applyAlignment="1">
      <alignment horizontal="right" vertical="center"/>
    </xf>
    <xf numFmtId="0" fontId="7" fillId="0" borderId="37" xfId="0" applyFont="1" applyBorder="1" applyAlignment="1">
      <alignment horizontal="center"/>
    </xf>
    <xf numFmtId="0" fontId="4" fillId="0" borderId="8" xfId="0" applyFont="1" applyBorder="1" applyAlignment="1">
      <alignment horizontal="distributed" vertical="center"/>
    </xf>
    <xf numFmtId="0" fontId="4" fillId="0" borderId="2" xfId="0" applyFont="1" applyBorder="1" applyAlignment="1">
      <alignment horizontal="distributed" vertical="center"/>
    </xf>
    <xf numFmtId="38" fontId="4" fillId="0" borderId="0" xfId="1" applyFont="1" applyBorder="1" applyAlignment="1">
      <alignment horizontal="center" vertical="center"/>
    </xf>
    <xf numFmtId="3" fontId="9" fillId="0" borderId="0" xfId="0" applyNumberFormat="1" applyFont="1" applyBorder="1" applyAlignment="1">
      <alignment horizontal="right" vertical="center" shrinkToFit="1"/>
    </xf>
    <xf numFmtId="0" fontId="9" fillId="0" borderId="0" xfId="0" applyFont="1" applyBorder="1" applyAlignment="1">
      <alignment horizontal="right" vertical="center" shrinkToFit="1"/>
    </xf>
    <xf numFmtId="38" fontId="4" fillId="0" borderId="9" xfId="1" applyFont="1" applyBorder="1" applyAlignment="1">
      <alignment horizontal="distributed" vertical="center"/>
    </xf>
    <xf numFmtId="38" fontId="4" fillId="0" borderId="4" xfId="1" applyFont="1" applyBorder="1" applyAlignment="1">
      <alignment horizontal="distributed" vertical="center"/>
    </xf>
    <xf numFmtId="38" fontId="9" fillId="0" borderId="4" xfId="1" applyFont="1" applyBorder="1" applyAlignment="1">
      <alignment horizontal="right" vertical="center"/>
    </xf>
    <xf numFmtId="0" fontId="4" fillId="0" borderId="67" xfId="0" applyFont="1" applyBorder="1" applyAlignment="1">
      <alignment horizontal="left" wrapText="1"/>
    </xf>
    <xf numFmtId="0" fontId="4" fillId="0" borderId="68" xfId="0" applyFont="1" applyBorder="1" applyAlignment="1">
      <alignment horizontal="left"/>
    </xf>
    <xf numFmtId="0" fontId="4" fillId="0" borderId="69" xfId="0" applyFont="1" applyBorder="1" applyAlignment="1">
      <alignment horizontal="left"/>
    </xf>
    <xf numFmtId="0" fontId="4" fillId="0" borderId="70" xfId="0" applyFont="1" applyBorder="1" applyAlignment="1">
      <alignment horizontal="left"/>
    </xf>
    <xf numFmtId="0" fontId="4" fillId="0" borderId="5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3" fontId="9" fillId="0" borderId="4" xfId="0" applyNumberFormat="1" applyFont="1" applyBorder="1" applyAlignment="1">
      <alignment horizontal="right" vertical="center"/>
    </xf>
    <xf numFmtId="0" fontId="9" fillId="0" borderId="4" xfId="0" applyFont="1" applyBorder="1" applyAlignment="1">
      <alignment horizontal="right" vertical="center"/>
    </xf>
    <xf numFmtId="2" fontId="9" fillId="0" borderId="18" xfId="0" applyNumberFormat="1" applyFont="1" applyBorder="1" applyAlignment="1">
      <alignment horizontal="right" vertical="center"/>
    </xf>
    <xf numFmtId="2" fontId="9" fillId="0" borderId="46" xfId="0" applyNumberFormat="1" applyFont="1" applyBorder="1" applyAlignment="1">
      <alignment horizontal="right" vertical="center"/>
    </xf>
    <xf numFmtId="2" fontId="9" fillId="0" borderId="20" xfId="0" applyNumberFormat="1" applyFont="1" applyBorder="1" applyAlignment="1">
      <alignment horizontal="right" vertical="center"/>
    </xf>
    <xf numFmtId="0" fontId="10" fillId="0" borderId="8" xfId="0" applyFont="1" applyBorder="1" applyAlignment="1">
      <alignment horizontal="center" vertical="center"/>
    </xf>
    <xf numFmtId="0" fontId="10" fillId="0" borderId="67"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70" xfId="0" applyFont="1" applyBorder="1" applyAlignment="1">
      <alignment horizontal="left" vertical="center"/>
    </xf>
    <xf numFmtId="0" fontId="10" fillId="0" borderId="45" xfId="0" applyFont="1" applyBorder="1" applyAlignment="1">
      <alignment horizontal="center" vertical="center"/>
    </xf>
    <xf numFmtId="0" fontId="10" fillId="0" borderId="82" xfId="0" applyFont="1" applyBorder="1" applyAlignment="1">
      <alignment horizontal="center" vertical="center"/>
    </xf>
    <xf numFmtId="0" fontId="10"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1"/>
  <sheetViews>
    <sheetView tabSelected="1" zoomScaleNormal="100" workbookViewId="0"/>
  </sheetViews>
  <sheetFormatPr defaultColWidth="1.625" defaultRowHeight="13.5"/>
  <cols>
    <col min="1" max="16384" width="1.625" style="2"/>
  </cols>
  <sheetData>
    <row r="1" spans="2:112" ht="41.25" customHeight="1" thickBot="1">
      <c r="B1" s="190" t="s">
        <v>130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6.25" customHeight="1">
      <c r="B2" s="202" t="s">
        <v>0</v>
      </c>
      <c r="C2" s="203"/>
      <c r="D2" s="203"/>
      <c r="E2" s="203"/>
      <c r="F2" s="203"/>
      <c r="G2" s="203"/>
      <c r="H2" s="203"/>
      <c r="I2" s="203"/>
      <c r="J2" s="203"/>
      <c r="K2" s="203"/>
      <c r="L2" s="194">
        <v>44500</v>
      </c>
      <c r="M2" s="194"/>
      <c r="N2" s="194"/>
      <c r="O2" s="194"/>
      <c r="P2" s="194"/>
      <c r="Q2" s="194"/>
      <c r="R2" s="194"/>
      <c r="S2" s="194"/>
      <c r="T2" s="194"/>
      <c r="U2" s="194"/>
      <c r="V2" s="194"/>
      <c r="W2" s="194"/>
      <c r="X2" s="194"/>
      <c r="Y2" s="195"/>
      <c r="Z2" s="206"/>
      <c r="AA2" s="207"/>
      <c r="AB2" s="207"/>
      <c r="AC2" s="208"/>
      <c r="AD2" s="208"/>
      <c r="AE2" s="208"/>
      <c r="AF2" s="208"/>
      <c r="AG2" s="208"/>
      <c r="AH2" s="208"/>
      <c r="AI2" s="208"/>
      <c r="AJ2" s="208"/>
      <c r="AK2" s="208"/>
      <c r="AL2" s="203" t="s">
        <v>6</v>
      </c>
      <c r="AM2" s="203"/>
      <c r="AN2" s="203"/>
      <c r="AO2" s="203"/>
      <c r="AP2" s="203"/>
      <c r="AQ2" s="203"/>
      <c r="AR2" s="203"/>
      <c r="AS2" s="203"/>
      <c r="AT2" s="203" t="s">
        <v>7</v>
      </c>
      <c r="AU2" s="203"/>
      <c r="AV2" s="203"/>
      <c r="AW2" s="203"/>
      <c r="AX2" s="203"/>
      <c r="AY2" s="203"/>
      <c r="AZ2" s="203"/>
      <c r="BA2" s="203"/>
      <c r="BB2" s="203" t="s">
        <v>8</v>
      </c>
      <c r="BC2" s="203"/>
      <c r="BD2" s="203"/>
      <c r="BE2" s="203"/>
      <c r="BF2" s="203"/>
      <c r="BG2" s="203"/>
      <c r="BH2" s="203"/>
      <c r="BI2" s="209"/>
      <c r="BJ2" s="3"/>
      <c r="BK2" s="3"/>
      <c r="BL2" s="3"/>
      <c r="BM2" s="3"/>
      <c r="BN2" s="3"/>
      <c r="BO2" s="3"/>
      <c r="BP2" s="3"/>
      <c r="BQ2" s="3"/>
      <c r="BR2" s="3"/>
      <c r="BS2" s="3"/>
    </row>
    <row r="3" spans="2:112" ht="26.25" customHeight="1">
      <c r="B3" s="142" t="s">
        <v>1</v>
      </c>
      <c r="C3" s="164"/>
      <c r="D3" s="164"/>
      <c r="E3" s="164"/>
      <c r="F3" s="164"/>
      <c r="G3" s="164"/>
      <c r="H3" s="164"/>
      <c r="I3" s="164"/>
      <c r="J3" s="164"/>
      <c r="K3" s="164"/>
      <c r="L3" s="196">
        <v>44488</v>
      </c>
      <c r="M3" s="196"/>
      <c r="N3" s="196"/>
      <c r="O3" s="196"/>
      <c r="P3" s="196"/>
      <c r="Q3" s="196"/>
      <c r="R3" s="196"/>
      <c r="S3" s="196"/>
      <c r="T3" s="196"/>
      <c r="U3" s="196"/>
      <c r="V3" s="196"/>
      <c r="W3" s="196"/>
      <c r="X3" s="196"/>
      <c r="Y3" s="197"/>
      <c r="Z3" s="162" t="s">
        <v>183</v>
      </c>
      <c r="AA3" s="163"/>
      <c r="AB3" s="163"/>
      <c r="AC3" s="164"/>
      <c r="AD3" s="164"/>
      <c r="AE3" s="164"/>
      <c r="AF3" s="164"/>
      <c r="AG3" s="164"/>
      <c r="AH3" s="164"/>
      <c r="AI3" s="164"/>
      <c r="AJ3" s="164"/>
      <c r="AK3" s="164"/>
      <c r="AL3" s="160">
        <v>97109</v>
      </c>
      <c r="AM3" s="160"/>
      <c r="AN3" s="160"/>
      <c r="AO3" s="160"/>
      <c r="AP3" s="160"/>
      <c r="AQ3" s="160"/>
      <c r="AR3" s="160"/>
      <c r="AS3" s="160"/>
      <c r="AT3" s="160">
        <v>94801</v>
      </c>
      <c r="AU3" s="160"/>
      <c r="AV3" s="160"/>
      <c r="AW3" s="160"/>
      <c r="AX3" s="160"/>
      <c r="AY3" s="160"/>
      <c r="AZ3" s="160"/>
      <c r="BA3" s="160"/>
      <c r="BB3" s="160">
        <f>AL3+AT3</f>
        <v>191910</v>
      </c>
      <c r="BC3" s="160"/>
      <c r="BD3" s="160"/>
      <c r="BE3" s="160"/>
      <c r="BF3" s="160"/>
      <c r="BG3" s="160"/>
      <c r="BH3" s="160"/>
      <c r="BI3" s="161"/>
      <c r="BJ3" s="3"/>
      <c r="BK3" s="3"/>
      <c r="BL3" s="3"/>
      <c r="BM3" s="3"/>
      <c r="BN3" s="3"/>
      <c r="BO3" s="3"/>
      <c r="BP3" s="3"/>
      <c r="BQ3" s="3"/>
      <c r="BR3" s="3"/>
      <c r="BS3" s="3"/>
    </row>
    <row r="4" spans="2:112" ht="26.25" customHeight="1">
      <c r="B4" s="142" t="s">
        <v>2</v>
      </c>
      <c r="C4" s="164"/>
      <c r="D4" s="164"/>
      <c r="E4" s="164"/>
      <c r="F4" s="164"/>
      <c r="G4" s="164"/>
      <c r="H4" s="164"/>
      <c r="I4" s="164"/>
      <c r="J4" s="164"/>
      <c r="K4" s="164"/>
      <c r="L4" s="164">
        <v>2</v>
      </c>
      <c r="M4" s="164"/>
      <c r="N4" s="164"/>
      <c r="O4" s="164"/>
      <c r="P4" s="164"/>
      <c r="Q4" s="164"/>
      <c r="R4" s="164"/>
      <c r="S4" s="164"/>
      <c r="T4" s="164"/>
      <c r="U4" s="164"/>
      <c r="V4" s="164"/>
      <c r="W4" s="164"/>
      <c r="X4" s="164"/>
      <c r="Y4" s="198"/>
      <c r="Z4" s="162" t="s">
        <v>184</v>
      </c>
      <c r="AA4" s="163"/>
      <c r="AB4" s="163"/>
      <c r="AC4" s="164"/>
      <c r="AD4" s="164"/>
      <c r="AE4" s="164"/>
      <c r="AF4" s="164"/>
      <c r="AG4" s="164"/>
      <c r="AH4" s="164"/>
      <c r="AI4" s="164"/>
      <c r="AJ4" s="164"/>
      <c r="AK4" s="164"/>
      <c r="AL4" s="160">
        <v>96767</v>
      </c>
      <c r="AM4" s="160"/>
      <c r="AN4" s="160"/>
      <c r="AO4" s="160"/>
      <c r="AP4" s="160"/>
      <c r="AQ4" s="160"/>
      <c r="AR4" s="160"/>
      <c r="AS4" s="160"/>
      <c r="AT4" s="160">
        <v>94512</v>
      </c>
      <c r="AU4" s="160"/>
      <c r="AV4" s="160"/>
      <c r="AW4" s="160"/>
      <c r="AX4" s="160"/>
      <c r="AY4" s="160"/>
      <c r="AZ4" s="160"/>
      <c r="BA4" s="160"/>
      <c r="BB4" s="160">
        <f>AL4+AT4</f>
        <v>191279</v>
      </c>
      <c r="BC4" s="160"/>
      <c r="BD4" s="160"/>
      <c r="BE4" s="160"/>
      <c r="BF4" s="160"/>
      <c r="BG4" s="160"/>
      <c r="BH4" s="160"/>
      <c r="BI4" s="161"/>
      <c r="BJ4" s="3"/>
      <c r="BK4" s="3"/>
      <c r="BL4" s="3"/>
      <c r="BM4" s="3"/>
      <c r="BN4" s="3"/>
      <c r="BO4" s="3"/>
      <c r="BP4" s="3"/>
      <c r="BQ4" s="3"/>
      <c r="BR4" s="3"/>
      <c r="BS4" s="3"/>
    </row>
    <row r="5" spans="2:112" ht="26.25" customHeight="1">
      <c r="B5" s="142" t="s">
        <v>3</v>
      </c>
      <c r="C5" s="164"/>
      <c r="D5" s="164"/>
      <c r="E5" s="164"/>
      <c r="F5" s="164"/>
      <c r="G5" s="164"/>
      <c r="H5" s="164"/>
      <c r="I5" s="164"/>
      <c r="J5" s="164"/>
      <c r="K5" s="164"/>
      <c r="L5" s="199">
        <v>1</v>
      </c>
      <c r="M5" s="199"/>
      <c r="N5" s="199"/>
      <c r="O5" s="199"/>
      <c r="P5" s="199"/>
      <c r="Q5" s="199"/>
      <c r="R5" s="199"/>
      <c r="S5" s="199"/>
      <c r="T5" s="199"/>
      <c r="U5" s="199"/>
      <c r="V5" s="199"/>
      <c r="W5" s="199"/>
      <c r="X5" s="199"/>
      <c r="Y5" s="200"/>
      <c r="Z5" s="162" t="s">
        <v>185</v>
      </c>
      <c r="AA5" s="163"/>
      <c r="AB5" s="163"/>
      <c r="AC5" s="164"/>
      <c r="AD5" s="164"/>
      <c r="AE5" s="164"/>
      <c r="AF5" s="164"/>
      <c r="AG5" s="164"/>
      <c r="AH5" s="164"/>
      <c r="AI5" s="164"/>
      <c r="AJ5" s="164"/>
      <c r="AK5" s="164"/>
      <c r="AL5" s="160">
        <v>53612</v>
      </c>
      <c r="AM5" s="160"/>
      <c r="AN5" s="160"/>
      <c r="AO5" s="160"/>
      <c r="AP5" s="160"/>
      <c r="AQ5" s="160"/>
      <c r="AR5" s="160"/>
      <c r="AS5" s="160"/>
      <c r="AT5" s="160">
        <v>51954</v>
      </c>
      <c r="AU5" s="160"/>
      <c r="AV5" s="160"/>
      <c r="AW5" s="160"/>
      <c r="AX5" s="160"/>
      <c r="AY5" s="160"/>
      <c r="AZ5" s="160"/>
      <c r="BA5" s="160"/>
      <c r="BB5" s="160">
        <f>SUM(AL5:BA5)</f>
        <v>105566</v>
      </c>
      <c r="BC5" s="160"/>
      <c r="BD5" s="160"/>
      <c r="BE5" s="160"/>
      <c r="BF5" s="160"/>
      <c r="BG5" s="160"/>
      <c r="BH5" s="160"/>
      <c r="BI5" s="161"/>
      <c r="BJ5" s="3"/>
      <c r="BK5" s="3"/>
      <c r="BL5" s="3"/>
      <c r="BM5" s="3"/>
      <c r="BN5" s="3"/>
      <c r="BO5" s="3"/>
      <c r="BP5" s="3"/>
      <c r="BQ5" s="3"/>
      <c r="BR5" s="3"/>
      <c r="BS5" s="3"/>
    </row>
    <row r="6" spans="2:112" ht="26.25" customHeight="1" thickBot="1">
      <c r="B6" s="193" t="s">
        <v>4</v>
      </c>
      <c r="C6" s="184"/>
      <c r="D6" s="184"/>
      <c r="E6" s="184"/>
      <c r="F6" s="184"/>
      <c r="G6" s="184"/>
      <c r="H6" s="184"/>
      <c r="I6" s="184"/>
      <c r="J6" s="184"/>
      <c r="K6" s="184"/>
      <c r="L6" s="184" t="s">
        <v>131</v>
      </c>
      <c r="M6" s="184"/>
      <c r="N6" s="184"/>
      <c r="O6" s="184"/>
      <c r="P6" s="184"/>
      <c r="Q6" s="184"/>
      <c r="R6" s="184"/>
      <c r="S6" s="184"/>
      <c r="T6" s="184"/>
      <c r="U6" s="184"/>
      <c r="V6" s="184"/>
      <c r="W6" s="184"/>
      <c r="X6" s="184"/>
      <c r="Y6" s="201"/>
      <c r="Z6" s="182" t="s">
        <v>186</v>
      </c>
      <c r="AA6" s="183"/>
      <c r="AB6" s="183"/>
      <c r="AC6" s="184"/>
      <c r="AD6" s="184"/>
      <c r="AE6" s="184"/>
      <c r="AF6" s="184"/>
      <c r="AG6" s="184"/>
      <c r="AH6" s="184"/>
      <c r="AI6" s="184"/>
      <c r="AJ6" s="184"/>
      <c r="AK6" s="184"/>
      <c r="AL6" s="204">
        <f>AL5/AL4*1</f>
        <v>0.55403184970082775</v>
      </c>
      <c r="AM6" s="204"/>
      <c r="AN6" s="204"/>
      <c r="AO6" s="204"/>
      <c r="AP6" s="204"/>
      <c r="AQ6" s="204"/>
      <c r="AR6" s="204"/>
      <c r="AS6" s="204"/>
      <c r="AT6" s="204">
        <f>AT5/AT4*1</f>
        <v>0.54970797359065515</v>
      </c>
      <c r="AU6" s="204"/>
      <c r="AV6" s="204"/>
      <c r="AW6" s="204"/>
      <c r="AX6" s="204"/>
      <c r="AY6" s="204"/>
      <c r="AZ6" s="204"/>
      <c r="BA6" s="204"/>
      <c r="BB6" s="204">
        <f>BB5/BB4*1</f>
        <v>0.55189539886762273</v>
      </c>
      <c r="BC6" s="204"/>
      <c r="BD6" s="204"/>
      <c r="BE6" s="204"/>
      <c r="BF6" s="204"/>
      <c r="BG6" s="204"/>
      <c r="BH6" s="204"/>
      <c r="BI6" s="205"/>
      <c r="BJ6" s="3"/>
      <c r="BK6" s="3"/>
      <c r="BL6" s="3"/>
      <c r="BM6" s="3"/>
      <c r="BN6" s="3"/>
      <c r="BO6" s="3"/>
      <c r="BP6" s="3"/>
      <c r="BQ6" s="3"/>
      <c r="BR6" s="3"/>
      <c r="BS6" s="3"/>
    </row>
    <row r="7" spans="2:112" ht="9.9499999999999993" customHeight="1">
      <c r="B7" s="123"/>
      <c r="C7" s="123"/>
      <c r="D7" s="123"/>
      <c r="E7" s="123"/>
      <c r="F7" s="123"/>
      <c r="G7" s="123"/>
      <c r="H7" s="123"/>
      <c r="I7" s="123"/>
      <c r="J7" s="123"/>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9.9499999999999993" customHeight="1">
      <c r="B8" s="123"/>
      <c r="C8" s="123"/>
      <c r="D8" s="123"/>
      <c r="E8" s="123"/>
      <c r="F8" s="123"/>
      <c r="G8" s="123"/>
      <c r="H8" s="123"/>
      <c r="I8" s="123"/>
      <c r="J8" s="123"/>
      <c r="K8" s="4"/>
      <c r="L8" s="4"/>
      <c r="M8" s="4"/>
      <c r="N8" s="4"/>
      <c r="O8" s="4"/>
      <c r="P8" s="4"/>
      <c r="Q8" s="4"/>
      <c r="R8" s="4"/>
      <c r="S8" s="4"/>
      <c r="T8" s="4"/>
      <c r="U8" s="4"/>
      <c r="V8" s="4"/>
      <c r="W8" s="4"/>
      <c r="X8" s="4"/>
      <c r="Y8" s="4"/>
      <c r="Z8" s="4"/>
      <c r="AA8" s="4"/>
      <c r="AB8" s="4"/>
      <c r="AC8" s="4"/>
      <c r="AD8" s="4"/>
      <c r="AE8" s="4"/>
      <c r="AF8" s="4"/>
      <c r="AG8" s="4"/>
      <c r="AH8" s="4"/>
      <c r="AI8" s="4"/>
      <c r="AJ8" s="4"/>
      <c r="AK8" s="4"/>
      <c r="AL8" s="5"/>
      <c r="AM8" s="5"/>
      <c r="AN8" s="5"/>
      <c r="AO8" s="5"/>
      <c r="AP8" s="5"/>
      <c r="AQ8" s="5"/>
      <c r="AR8" s="5"/>
      <c r="AS8" s="5"/>
      <c r="AT8" s="5"/>
      <c r="AU8" s="5"/>
      <c r="AV8" s="5"/>
      <c r="AW8" s="5"/>
      <c r="AX8" s="5"/>
      <c r="AY8" s="5"/>
      <c r="AZ8" s="5"/>
      <c r="BA8" s="5"/>
      <c r="BB8" s="5"/>
      <c r="BC8" s="5"/>
      <c r="BD8" s="5"/>
      <c r="BE8" s="5"/>
      <c r="BF8" s="5"/>
      <c r="BG8" s="5"/>
      <c r="BH8" s="5"/>
      <c r="BI8" s="5"/>
      <c r="BJ8" s="3"/>
      <c r="BK8" s="3"/>
      <c r="BL8" s="3"/>
      <c r="BM8" s="3"/>
      <c r="BN8" s="3"/>
      <c r="BO8" s="3"/>
      <c r="BP8" s="3"/>
      <c r="BQ8" s="3"/>
      <c r="BR8" s="3"/>
      <c r="BS8" s="3"/>
    </row>
    <row r="9" spans="2:112" ht="22.5" customHeight="1" thickBot="1">
      <c r="B9" s="191" t="s">
        <v>155</v>
      </c>
      <c r="C9" s="191"/>
      <c r="D9" s="191"/>
      <c r="E9" s="191"/>
      <c r="F9" s="191"/>
      <c r="G9" s="191"/>
      <c r="H9" s="191"/>
      <c r="I9" s="191"/>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2:112" ht="20.100000000000001" customHeight="1">
      <c r="B10" s="219" t="s">
        <v>25</v>
      </c>
      <c r="C10" s="220"/>
      <c r="D10" s="220"/>
      <c r="E10" s="220"/>
      <c r="F10" s="220"/>
      <c r="G10" s="220"/>
      <c r="H10" s="220"/>
      <c r="I10" s="220"/>
      <c r="J10" s="221"/>
      <c r="K10" s="178" t="s">
        <v>15</v>
      </c>
      <c r="L10" s="179"/>
      <c r="M10" s="179"/>
      <c r="N10" s="179"/>
      <c r="O10" s="179"/>
      <c r="P10" s="179"/>
      <c r="Q10" s="179"/>
      <c r="R10" s="179"/>
      <c r="S10" s="179"/>
      <c r="T10" s="179"/>
      <c r="U10" s="179"/>
      <c r="V10" s="179"/>
      <c r="W10" s="179"/>
      <c r="X10" s="179"/>
      <c r="Y10" s="179"/>
      <c r="Z10" s="179"/>
      <c r="AA10" s="179"/>
      <c r="AB10" s="180"/>
      <c r="AC10" s="170" t="s">
        <v>16</v>
      </c>
      <c r="AD10" s="171"/>
      <c r="AE10" s="171"/>
      <c r="AF10" s="171"/>
      <c r="AG10" s="171"/>
      <c r="AH10" s="171"/>
      <c r="AI10" s="171"/>
      <c r="AJ10" s="171"/>
      <c r="AK10" s="171"/>
      <c r="AL10" s="171"/>
      <c r="AM10" s="171"/>
      <c r="AN10" s="171"/>
      <c r="AO10" s="171"/>
      <c r="AP10" s="171"/>
      <c r="AQ10" s="171"/>
      <c r="AR10" s="171"/>
      <c r="AS10" s="171"/>
      <c r="AT10" s="181"/>
      <c r="AU10" s="170" t="s">
        <v>17</v>
      </c>
      <c r="AV10" s="171"/>
      <c r="AW10" s="171"/>
      <c r="AX10" s="171"/>
      <c r="AY10" s="171"/>
      <c r="AZ10" s="171"/>
      <c r="BA10" s="171"/>
      <c r="BB10" s="171"/>
      <c r="BC10" s="171"/>
      <c r="BD10" s="171"/>
      <c r="BE10" s="171"/>
      <c r="BF10" s="171"/>
      <c r="BG10" s="171"/>
      <c r="BH10" s="171"/>
      <c r="BI10" s="172"/>
    </row>
    <row r="11" spans="2:112" ht="20.100000000000001" customHeight="1">
      <c r="B11" s="222"/>
      <c r="C11" s="223"/>
      <c r="D11" s="223"/>
      <c r="E11" s="223"/>
      <c r="F11" s="223"/>
      <c r="G11" s="223"/>
      <c r="H11" s="223"/>
      <c r="I11" s="223"/>
      <c r="J11" s="224"/>
      <c r="K11" s="227" t="s">
        <v>6</v>
      </c>
      <c r="L11" s="228"/>
      <c r="M11" s="228"/>
      <c r="N11" s="228"/>
      <c r="O11" s="228"/>
      <c r="P11" s="229"/>
      <c r="Q11" s="177" t="s">
        <v>7</v>
      </c>
      <c r="R11" s="177"/>
      <c r="S11" s="177"/>
      <c r="T11" s="177"/>
      <c r="U11" s="177"/>
      <c r="V11" s="177"/>
      <c r="W11" s="177" t="s">
        <v>8</v>
      </c>
      <c r="X11" s="177"/>
      <c r="Y11" s="177"/>
      <c r="Z11" s="177"/>
      <c r="AA11" s="177"/>
      <c r="AB11" s="177"/>
      <c r="AC11" s="177" t="s">
        <v>6</v>
      </c>
      <c r="AD11" s="177"/>
      <c r="AE11" s="177"/>
      <c r="AF11" s="177"/>
      <c r="AG11" s="177"/>
      <c r="AH11" s="177"/>
      <c r="AI11" s="177" t="s">
        <v>7</v>
      </c>
      <c r="AJ11" s="177"/>
      <c r="AK11" s="177"/>
      <c r="AL11" s="177"/>
      <c r="AM11" s="177"/>
      <c r="AN11" s="177"/>
      <c r="AO11" s="177" t="s">
        <v>8</v>
      </c>
      <c r="AP11" s="177"/>
      <c r="AQ11" s="177"/>
      <c r="AR11" s="177"/>
      <c r="AS11" s="177"/>
      <c r="AT11" s="177"/>
      <c r="AU11" s="177" t="s">
        <v>6</v>
      </c>
      <c r="AV11" s="177"/>
      <c r="AW11" s="177"/>
      <c r="AX11" s="177"/>
      <c r="AY11" s="177"/>
      <c r="AZ11" s="177" t="s">
        <v>7</v>
      </c>
      <c r="BA11" s="177"/>
      <c r="BB11" s="177"/>
      <c r="BC11" s="177"/>
      <c r="BD11" s="177"/>
      <c r="BE11" s="173" t="s">
        <v>8</v>
      </c>
      <c r="BF11" s="174"/>
      <c r="BG11" s="174"/>
      <c r="BH11" s="174"/>
      <c r="BI11" s="175"/>
    </row>
    <row r="12" spans="2:112" ht="20.100000000000001" customHeight="1">
      <c r="B12" s="225" t="s">
        <v>9</v>
      </c>
      <c r="C12" s="226"/>
      <c r="D12" s="226"/>
      <c r="E12" s="226"/>
      <c r="F12" s="226"/>
      <c r="G12" s="226"/>
      <c r="H12" s="226"/>
      <c r="I12" s="226"/>
      <c r="J12" s="226"/>
      <c r="K12" s="187">
        <v>7345</v>
      </c>
      <c r="L12" s="188"/>
      <c r="M12" s="188"/>
      <c r="N12" s="188"/>
      <c r="O12" s="188"/>
      <c r="P12" s="189"/>
      <c r="Q12" s="213">
        <v>7562</v>
      </c>
      <c r="R12" s="213"/>
      <c r="S12" s="213"/>
      <c r="T12" s="213"/>
      <c r="U12" s="213"/>
      <c r="V12" s="213"/>
      <c r="W12" s="187">
        <f>SUM(K12:V12)</f>
        <v>14907</v>
      </c>
      <c r="X12" s="188"/>
      <c r="Y12" s="188"/>
      <c r="Z12" s="188"/>
      <c r="AA12" s="188"/>
      <c r="AB12" s="189"/>
      <c r="AC12" s="213">
        <v>2408</v>
      </c>
      <c r="AD12" s="213"/>
      <c r="AE12" s="213"/>
      <c r="AF12" s="213"/>
      <c r="AG12" s="213"/>
      <c r="AH12" s="213"/>
      <c r="AI12" s="213">
        <v>2147</v>
      </c>
      <c r="AJ12" s="213"/>
      <c r="AK12" s="213"/>
      <c r="AL12" s="213"/>
      <c r="AM12" s="213"/>
      <c r="AN12" s="213"/>
      <c r="AO12" s="213">
        <f>SUM(AC12:AN12)</f>
        <v>4555</v>
      </c>
      <c r="AP12" s="213"/>
      <c r="AQ12" s="213"/>
      <c r="AR12" s="213"/>
      <c r="AS12" s="213"/>
      <c r="AT12" s="213"/>
      <c r="AU12" s="230">
        <f>AC12/K12*1</f>
        <v>0.32784206943498978</v>
      </c>
      <c r="AV12" s="230"/>
      <c r="AW12" s="230"/>
      <c r="AX12" s="230"/>
      <c r="AY12" s="230"/>
      <c r="AZ12" s="167">
        <f t="shared" ref="AZ12:AZ21" si="0">AI12/Q12</f>
        <v>0.28391959798994976</v>
      </c>
      <c r="BA12" s="168"/>
      <c r="BB12" s="168"/>
      <c r="BC12" s="168"/>
      <c r="BD12" s="169"/>
      <c r="BE12" s="167">
        <f t="shared" ref="BE12:BE22" si="1">AO12/W12</f>
        <v>0.30556114577044341</v>
      </c>
      <c r="BF12" s="168"/>
      <c r="BG12" s="168"/>
      <c r="BH12" s="168"/>
      <c r="BI12" s="176"/>
    </row>
    <row r="13" spans="2:112" ht="20.100000000000001" customHeight="1">
      <c r="B13" s="225" t="s">
        <v>10</v>
      </c>
      <c r="C13" s="226"/>
      <c r="D13" s="226"/>
      <c r="E13" s="226"/>
      <c r="F13" s="226"/>
      <c r="G13" s="226"/>
      <c r="H13" s="226"/>
      <c r="I13" s="226"/>
      <c r="J13" s="226"/>
      <c r="K13" s="187">
        <v>8091</v>
      </c>
      <c r="L13" s="188"/>
      <c r="M13" s="188"/>
      <c r="N13" s="188"/>
      <c r="O13" s="188"/>
      <c r="P13" s="189"/>
      <c r="Q13" s="213">
        <v>8054</v>
      </c>
      <c r="R13" s="213"/>
      <c r="S13" s="213"/>
      <c r="T13" s="213"/>
      <c r="U13" s="213"/>
      <c r="V13" s="213"/>
      <c r="W13" s="187">
        <f t="shared" ref="W13:W16" si="2">SUM(K13:V13)</f>
        <v>16145</v>
      </c>
      <c r="X13" s="188"/>
      <c r="Y13" s="188"/>
      <c r="Z13" s="188"/>
      <c r="AA13" s="188"/>
      <c r="AB13" s="189"/>
      <c r="AC13" s="213">
        <v>2551</v>
      </c>
      <c r="AD13" s="213"/>
      <c r="AE13" s="213"/>
      <c r="AF13" s="213"/>
      <c r="AG13" s="213"/>
      <c r="AH13" s="213"/>
      <c r="AI13" s="213">
        <v>2311</v>
      </c>
      <c r="AJ13" s="213"/>
      <c r="AK13" s="213"/>
      <c r="AL13" s="213"/>
      <c r="AM13" s="213"/>
      <c r="AN13" s="213"/>
      <c r="AO13" s="213">
        <f t="shared" ref="AO13:AO16" si="3">SUM(AC13:AN13)</f>
        <v>4862</v>
      </c>
      <c r="AP13" s="213"/>
      <c r="AQ13" s="213"/>
      <c r="AR13" s="213"/>
      <c r="AS13" s="213"/>
      <c r="AT13" s="213"/>
      <c r="AU13" s="230">
        <f t="shared" ref="AU13:AU22" si="4">AC13/K13*1</f>
        <v>0.31528859226300826</v>
      </c>
      <c r="AV13" s="230"/>
      <c r="AW13" s="230"/>
      <c r="AX13" s="230"/>
      <c r="AY13" s="230"/>
      <c r="AZ13" s="167">
        <f t="shared" si="0"/>
        <v>0.2869381673702508</v>
      </c>
      <c r="BA13" s="168"/>
      <c r="BB13" s="168"/>
      <c r="BC13" s="168"/>
      <c r="BD13" s="169"/>
      <c r="BE13" s="167">
        <f t="shared" si="1"/>
        <v>0.30114586559306289</v>
      </c>
      <c r="BF13" s="168"/>
      <c r="BG13" s="168"/>
      <c r="BH13" s="168"/>
      <c r="BI13" s="176"/>
    </row>
    <row r="14" spans="2:112" ht="20.100000000000001" customHeight="1">
      <c r="B14" s="225" t="s">
        <v>11</v>
      </c>
      <c r="C14" s="226"/>
      <c r="D14" s="226"/>
      <c r="E14" s="226"/>
      <c r="F14" s="226"/>
      <c r="G14" s="226"/>
      <c r="H14" s="226"/>
      <c r="I14" s="226"/>
      <c r="J14" s="226"/>
      <c r="K14" s="187">
        <v>7954</v>
      </c>
      <c r="L14" s="188"/>
      <c r="M14" s="188"/>
      <c r="N14" s="188"/>
      <c r="O14" s="188"/>
      <c r="P14" s="189"/>
      <c r="Q14" s="213">
        <v>7956</v>
      </c>
      <c r="R14" s="213"/>
      <c r="S14" s="213"/>
      <c r="T14" s="213"/>
      <c r="U14" s="213"/>
      <c r="V14" s="213"/>
      <c r="W14" s="187">
        <f t="shared" si="2"/>
        <v>15910</v>
      </c>
      <c r="X14" s="188"/>
      <c r="Y14" s="188"/>
      <c r="Z14" s="188"/>
      <c r="AA14" s="188"/>
      <c r="AB14" s="189"/>
      <c r="AC14" s="213">
        <v>2534</v>
      </c>
      <c r="AD14" s="213"/>
      <c r="AE14" s="213"/>
      <c r="AF14" s="213"/>
      <c r="AG14" s="213"/>
      <c r="AH14" s="213"/>
      <c r="AI14" s="213">
        <v>2337</v>
      </c>
      <c r="AJ14" s="213"/>
      <c r="AK14" s="213"/>
      <c r="AL14" s="213"/>
      <c r="AM14" s="213"/>
      <c r="AN14" s="213"/>
      <c r="AO14" s="213">
        <f t="shared" si="3"/>
        <v>4871</v>
      </c>
      <c r="AP14" s="213"/>
      <c r="AQ14" s="213"/>
      <c r="AR14" s="213"/>
      <c r="AS14" s="213"/>
      <c r="AT14" s="213"/>
      <c r="AU14" s="230">
        <f t="shared" si="4"/>
        <v>0.31858184561227054</v>
      </c>
      <c r="AV14" s="230"/>
      <c r="AW14" s="230"/>
      <c r="AX14" s="230"/>
      <c r="AY14" s="230"/>
      <c r="AZ14" s="167">
        <f t="shared" si="0"/>
        <v>0.29374057315233787</v>
      </c>
      <c r="BA14" s="168"/>
      <c r="BB14" s="168"/>
      <c r="BC14" s="168"/>
      <c r="BD14" s="169"/>
      <c r="BE14" s="167">
        <f t="shared" si="1"/>
        <v>0.30615964802011314</v>
      </c>
      <c r="BF14" s="168"/>
      <c r="BG14" s="168"/>
      <c r="BH14" s="168"/>
      <c r="BI14" s="176"/>
    </row>
    <row r="15" spans="2:112" ht="20.100000000000001" customHeight="1">
      <c r="B15" s="225" t="s">
        <v>12</v>
      </c>
      <c r="C15" s="226"/>
      <c r="D15" s="226"/>
      <c r="E15" s="226"/>
      <c r="F15" s="226"/>
      <c r="G15" s="226"/>
      <c r="H15" s="226"/>
      <c r="I15" s="226"/>
      <c r="J15" s="226"/>
      <c r="K15" s="187">
        <v>41638</v>
      </c>
      <c r="L15" s="188"/>
      <c r="M15" s="188"/>
      <c r="N15" s="188"/>
      <c r="O15" s="188"/>
      <c r="P15" s="189"/>
      <c r="Q15" s="213">
        <v>39892</v>
      </c>
      <c r="R15" s="213"/>
      <c r="S15" s="213"/>
      <c r="T15" s="213"/>
      <c r="U15" s="213"/>
      <c r="V15" s="213"/>
      <c r="W15" s="187">
        <f t="shared" si="2"/>
        <v>81530</v>
      </c>
      <c r="X15" s="188"/>
      <c r="Y15" s="188"/>
      <c r="Z15" s="188"/>
      <c r="AA15" s="188"/>
      <c r="AB15" s="189"/>
      <c r="AC15" s="213">
        <v>14285</v>
      </c>
      <c r="AD15" s="213"/>
      <c r="AE15" s="213"/>
      <c r="AF15" s="213"/>
      <c r="AG15" s="213"/>
      <c r="AH15" s="213"/>
      <c r="AI15" s="213">
        <v>12768</v>
      </c>
      <c r="AJ15" s="213"/>
      <c r="AK15" s="213"/>
      <c r="AL15" s="213"/>
      <c r="AM15" s="213"/>
      <c r="AN15" s="213"/>
      <c r="AO15" s="213">
        <f t="shared" si="3"/>
        <v>27053</v>
      </c>
      <c r="AP15" s="213"/>
      <c r="AQ15" s="213"/>
      <c r="AR15" s="213"/>
      <c r="AS15" s="213"/>
      <c r="AT15" s="213"/>
      <c r="AU15" s="230">
        <f t="shared" si="4"/>
        <v>0.34307603631298333</v>
      </c>
      <c r="AV15" s="230"/>
      <c r="AW15" s="230"/>
      <c r="AX15" s="230"/>
      <c r="AY15" s="230"/>
      <c r="AZ15" s="167">
        <f t="shared" si="0"/>
        <v>0.3200641732678231</v>
      </c>
      <c r="BA15" s="168"/>
      <c r="BB15" s="168"/>
      <c r="BC15" s="168"/>
      <c r="BD15" s="169"/>
      <c r="BE15" s="167">
        <f t="shared" si="1"/>
        <v>0.33181650926039497</v>
      </c>
      <c r="BF15" s="168"/>
      <c r="BG15" s="168"/>
      <c r="BH15" s="168"/>
      <c r="BI15" s="176"/>
    </row>
    <row r="16" spans="2:112" ht="20.100000000000001" customHeight="1">
      <c r="B16" s="225" t="s">
        <v>13</v>
      </c>
      <c r="C16" s="226"/>
      <c r="D16" s="226"/>
      <c r="E16" s="226"/>
      <c r="F16" s="226"/>
      <c r="G16" s="226"/>
      <c r="H16" s="226"/>
      <c r="I16" s="226"/>
      <c r="J16" s="226"/>
      <c r="K16" s="187">
        <v>21805</v>
      </c>
      <c r="L16" s="188"/>
      <c r="M16" s="188"/>
      <c r="N16" s="188"/>
      <c r="O16" s="188"/>
      <c r="P16" s="189"/>
      <c r="Q16" s="213">
        <v>20920</v>
      </c>
      <c r="R16" s="213"/>
      <c r="S16" s="213"/>
      <c r="T16" s="213"/>
      <c r="U16" s="213"/>
      <c r="V16" s="213"/>
      <c r="W16" s="187">
        <f t="shared" si="2"/>
        <v>42725</v>
      </c>
      <c r="X16" s="188"/>
      <c r="Y16" s="188"/>
      <c r="Z16" s="188"/>
      <c r="AA16" s="188"/>
      <c r="AB16" s="189"/>
      <c r="AC16" s="213">
        <v>7805</v>
      </c>
      <c r="AD16" s="213"/>
      <c r="AE16" s="213"/>
      <c r="AF16" s="213"/>
      <c r="AG16" s="213"/>
      <c r="AH16" s="213"/>
      <c r="AI16" s="213">
        <v>7053</v>
      </c>
      <c r="AJ16" s="213"/>
      <c r="AK16" s="213"/>
      <c r="AL16" s="213"/>
      <c r="AM16" s="213"/>
      <c r="AN16" s="213"/>
      <c r="AO16" s="213">
        <f t="shared" si="3"/>
        <v>14858</v>
      </c>
      <c r="AP16" s="213"/>
      <c r="AQ16" s="213"/>
      <c r="AR16" s="213"/>
      <c r="AS16" s="213"/>
      <c r="AT16" s="213"/>
      <c r="AU16" s="230">
        <f t="shared" si="4"/>
        <v>0.3579454253611557</v>
      </c>
      <c r="AV16" s="230"/>
      <c r="AW16" s="230"/>
      <c r="AX16" s="230"/>
      <c r="AY16" s="230"/>
      <c r="AZ16" s="167">
        <f t="shared" si="0"/>
        <v>0.33714149139579352</v>
      </c>
      <c r="BA16" s="168"/>
      <c r="BB16" s="168"/>
      <c r="BC16" s="168"/>
      <c r="BD16" s="169"/>
      <c r="BE16" s="167">
        <f t="shared" si="1"/>
        <v>0.34775892334698655</v>
      </c>
      <c r="BF16" s="168"/>
      <c r="BG16" s="168"/>
      <c r="BH16" s="168"/>
      <c r="BI16" s="176"/>
    </row>
    <row r="17" spans="1:71" ht="20.100000000000001" customHeight="1">
      <c r="B17" s="214" t="s">
        <v>132</v>
      </c>
      <c r="C17" s="215"/>
      <c r="D17" s="215"/>
      <c r="E17" s="215"/>
      <c r="F17" s="215"/>
      <c r="G17" s="215"/>
      <c r="H17" s="215"/>
      <c r="I17" s="215"/>
      <c r="J17" s="216"/>
      <c r="K17" s="187">
        <v>9934</v>
      </c>
      <c r="L17" s="188"/>
      <c r="M17" s="188"/>
      <c r="N17" s="188"/>
      <c r="O17" s="188"/>
      <c r="P17" s="189"/>
      <c r="Q17" s="213">
        <v>10128</v>
      </c>
      <c r="R17" s="213"/>
      <c r="S17" s="213"/>
      <c r="T17" s="213"/>
      <c r="U17" s="213"/>
      <c r="V17" s="213"/>
      <c r="W17" s="187">
        <f>SUM(K17:V17)</f>
        <v>20062</v>
      </c>
      <c r="X17" s="188"/>
      <c r="Y17" s="188"/>
      <c r="Z17" s="188"/>
      <c r="AA17" s="188"/>
      <c r="AB17" s="189"/>
      <c r="AC17" s="213">
        <v>3339</v>
      </c>
      <c r="AD17" s="213"/>
      <c r="AE17" s="213"/>
      <c r="AF17" s="213"/>
      <c r="AG17" s="213"/>
      <c r="AH17" s="213"/>
      <c r="AI17" s="213">
        <v>3059</v>
      </c>
      <c r="AJ17" s="213"/>
      <c r="AK17" s="213"/>
      <c r="AL17" s="213"/>
      <c r="AM17" s="213"/>
      <c r="AN17" s="213"/>
      <c r="AO17" s="213">
        <f>SUM(AC17:AN17)</f>
        <v>6398</v>
      </c>
      <c r="AP17" s="213"/>
      <c r="AQ17" s="213"/>
      <c r="AR17" s="213"/>
      <c r="AS17" s="213"/>
      <c r="AT17" s="213"/>
      <c r="AU17" s="230">
        <f>AC17/K17*1</f>
        <v>0.33611838131669014</v>
      </c>
      <c r="AV17" s="230"/>
      <c r="AW17" s="230"/>
      <c r="AX17" s="230"/>
      <c r="AY17" s="230"/>
      <c r="AZ17" s="167">
        <f>AI17/Q17</f>
        <v>0.3020339652448657</v>
      </c>
      <c r="BA17" s="168"/>
      <c r="BB17" s="168"/>
      <c r="BC17" s="168"/>
      <c r="BD17" s="169"/>
      <c r="BE17" s="167">
        <f>AO17/W17</f>
        <v>0.31891137473831122</v>
      </c>
      <c r="BF17" s="168"/>
      <c r="BG17" s="168"/>
      <c r="BH17" s="168"/>
      <c r="BI17" s="176"/>
    </row>
    <row r="18" spans="1:71" ht="20.100000000000001" customHeight="1">
      <c r="B18" s="214" t="s">
        <v>156</v>
      </c>
      <c r="C18" s="215"/>
      <c r="D18" s="215"/>
      <c r="E18" s="215"/>
      <c r="F18" s="215"/>
      <c r="G18" s="215"/>
      <c r="H18" s="215"/>
      <c r="I18" s="215"/>
      <c r="J18" s="216"/>
      <c r="K18" s="187" t="s">
        <v>158</v>
      </c>
      <c r="L18" s="188"/>
      <c r="M18" s="188"/>
      <c r="N18" s="188"/>
      <c r="O18" s="188"/>
      <c r="P18" s="189"/>
      <c r="Q18" s="187" t="s">
        <v>158</v>
      </c>
      <c r="R18" s="188"/>
      <c r="S18" s="188"/>
      <c r="T18" s="188"/>
      <c r="U18" s="188"/>
      <c r="V18" s="189"/>
      <c r="W18" s="187" t="s">
        <v>158</v>
      </c>
      <c r="X18" s="188"/>
      <c r="Y18" s="188"/>
      <c r="Z18" s="188"/>
      <c r="AA18" s="188"/>
      <c r="AB18" s="189"/>
      <c r="AC18" s="187">
        <v>20433</v>
      </c>
      <c r="AD18" s="188"/>
      <c r="AE18" s="188"/>
      <c r="AF18" s="188"/>
      <c r="AG18" s="188"/>
      <c r="AH18" s="189"/>
      <c r="AI18" s="213">
        <v>22001</v>
      </c>
      <c r="AJ18" s="213"/>
      <c r="AK18" s="213"/>
      <c r="AL18" s="213"/>
      <c r="AM18" s="213"/>
      <c r="AN18" s="213"/>
      <c r="AO18" s="213">
        <f>SUM(AC18:AN18)</f>
        <v>42434</v>
      </c>
      <c r="AP18" s="213"/>
      <c r="AQ18" s="213"/>
      <c r="AR18" s="213"/>
      <c r="AS18" s="213"/>
      <c r="AT18" s="213"/>
      <c r="AU18" s="167" t="s">
        <v>159</v>
      </c>
      <c r="AV18" s="168"/>
      <c r="AW18" s="168"/>
      <c r="AX18" s="168"/>
      <c r="AY18" s="169"/>
      <c r="AZ18" s="167" t="s">
        <v>159</v>
      </c>
      <c r="BA18" s="168"/>
      <c r="BB18" s="168"/>
      <c r="BC18" s="168"/>
      <c r="BD18" s="169"/>
      <c r="BE18" s="167" t="s">
        <v>159</v>
      </c>
      <c r="BF18" s="168"/>
      <c r="BG18" s="168"/>
      <c r="BH18" s="168"/>
      <c r="BI18" s="176"/>
    </row>
    <row r="19" spans="1:71" ht="20.100000000000001" customHeight="1">
      <c r="B19" s="214" t="s">
        <v>157</v>
      </c>
      <c r="C19" s="215"/>
      <c r="D19" s="215"/>
      <c r="E19" s="215"/>
      <c r="F19" s="215"/>
      <c r="G19" s="215"/>
      <c r="H19" s="215"/>
      <c r="I19" s="215"/>
      <c r="J19" s="216"/>
      <c r="K19" s="187" t="s">
        <v>158</v>
      </c>
      <c r="L19" s="188"/>
      <c r="M19" s="188"/>
      <c r="N19" s="188"/>
      <c r="O19" s="188"/>
      <c r="P19" s="189"/>
      <c r="Q19" s="187" t="s">
        <v>158</v>
      </c>
      <c r="R19" s="188"/>
      <c r="S19" s="188"/>
      <c r="T19" s="188"/>
      <c r="U19" s="188"/>
      <c r="V19" s="189"/>
      <c r="W19" s="187" t="s">
        <v>158</v>
      </c>
      <c r="X19" s="188"/>
      <c r="Y19" s="188"/>
      <c r="Z19" s="188"/>
      <c r="AA19" s="188"/>
      <c r="AB19" s="189"/>
      <c r="AC19" s="187">
        <v>257</v>
      </c>
      <c r="AD19" s="188"/>
      <c r="AE19" s="188"/>
      <c r="AF19" s="188"/>
      <c r="AG19" s="188"/>
      <c r="AH19" s="189"/>
      <c r="AI19" s="187">
        <v>278</v>
      </c>
      <c r="AJ19" s="188"/>
      <c r="AK19" s="188"/>
      <c r="AL19" s="188"/>
      <c r="AM19" s="188"/>
      <c r="AN19" s="189"/>
      <c r="AO19" s="213">
        <f>SUM(AC19:AN19)</f>
        <v>535</v>
      </c>
      <c r="AP19" s="213"/>
      <c r="AQ19" s="213"/>
      <c r="AR19" s="213"/>
      <c r="AS19" s="213"/>
      <c r="AT19" s="213"/>
      <c r="AU19" s="167" t="s">
        <v>159</v>
      </c>
      <c r="AV19" s="168"/>
      <c r="AW19" s="168"/>
      <c r="AX19" s="168"/>
      <c r="AY19" s="169"/>
      <c r="AZ19" s="167" t="s">
        <v>159</v>
      </c>
      <c r="BA19" s="168"/>
      <c r="BB19" s="168"/>
      <c r="BC19" s="168"/>
      <c r="BD19" s="169"/>
      <c r="BE19" s="167" t="s">
        <v>159</v>
      </c>
      <c r="BF19" s="168"/>
      <c r="BG19" s="168"/>
      <c r="BH19" s="168"/>
      <c r="BI19" s="176"/>
    </row>
    <row r="20" spans="1:71" ht="20.100000000000001" customHeight="1">
      <c r="B20" s="214" t="s">
        <v>160</v>
      </c>
      <c r="C20" s="215"/>
      <c r="D20" s="215"/>
      <c r="E20" s="215"/>
      <c r="F20" s="215"/>
      <c r="G20" s="215"/>
      <c r="H20" s="215"/>
      <c r="I20" s="215"/>
      <c r="J20" s="216"/>
      <c r="K20" s="187">
        <v>130</v>
      </c>
      <c r="L20" s="188"/>
      <c r="M20" s="188"/>
      <c r="N20" s="188"/>
      <c r="O20" s="188"/>
      <c r="P20" s="189"/>
      <c r="Q20" s="187">
        <v>140</v>
      </c>
      <c r="R20" s="188"/>
      <c r="S20" s="188"/>
      <c r="T20" s="188"/>
      <c r="U20" s="188"/>
      <c r="V20" s="189"/>
      <c r="W20" s="187">
        <f>K20+Q20</f>
        <v>270</v>
      </c>
      <c r="X20" s="188"/>
      <c r="Y20" s="188"/>
      <c r="Z20" s="188"/>
      <c r="AA20" s="188"/>
      <c r="AB20" s="189"/>
      <c r="AC20" s="187">
        <v>30</v>
      </c>
      <c r="AD20" s="188"/>
      <c r="AE20" s="188"/>
      <c r="AF20" s="188"/>
      <c r="AG20" s="188"/>
      <c r="AH20" s="189"/>
      <c r="AI20" s="187">
        <v>19</v>
      </c>
      <c r="AJ20" s="188"/>
      <c r="AK20" s="188"/>
      <c r="AL20" s="188"/>
      <c r="AM20" s="188"/>
      <c r="AN20" s="189"/>
      <c r="AO20" s="213">
        <f>SUM(AC20:AN20)</f>
        <v>49</v>
      </c>
      <c r="AP20" s="213"/>
      <c r="AQ20" s="213"/>
      <c r="AR20" s="213"/>
      <c r="AS20" s="213"/>
      <c r="AT20" s="213"/>
      <c r="AU20" s="230">
        <f>AC20/K20*1</f>
        <v>0.23076923076923078</v>
      </c>
      <c r="AV20" s="230"/>
      <c r="AW20" s="230"/>
      <c r="AX20" s="230"/>
      <c r="AY20" s="230"/>
      <c r="AZ20" s="167">
        <f>AI20/Q20</f>
        <v>0.1357142857142857</v>
      </c>
      <c r="BA20" s="168"/>
      <c r="BB20" s="168"/>
      <c r="BC20" s="168"/>
      <c r="BD20" s="169"/>
      <c r="BE20" s="167">
        <f>AO20/W20</f>
        <v>0.18148148148148149</v>
      </c>
      <c r="BF20" s="168"/>
      <c r="BG20" s="168"/>
      <c r="BH20" s="168"/>
      <c r="BI20" s="176"/>
    </row>
    <row r="21" spans="1:71" ht="20.100000000000001" customHeight="1" thickBot="1">
      <c r="B21" s="217" t="s">
        <v>14</v>
      </c>
      <c r="C21" s="218"/>
      <c r="D21" s="218"/>
      <c r="E21" s="218"/>
      <c r="F21" s="218"/>
      <c r="G21" s="218"/>
      <c r="H21" s="218"/>
      <c r="I21" s="218"/>
      <c r="J21" s="218"/>
      <c r="K21" s="210">
        <f>SUM(K12:P20)</f>
        <v>96897</v>
      </c>
      <c r="L21" s="211"/>
      <c r="M21" s="211"/>
      <c r="N21" s="211"/>
      <c r="O21" s="211"/>
      <c r="P21" s="212"/>
      <c r="Q21" s="210">
        <f>SUM(Q11:V20)</f>
        <v>94652</v>
      </c>
      <c r="R21" s="211"/>
      <c r="S21" s="211"/>
      <c r="T21" s="211"/>
      <c r="U21" s="211"/>
      <c r="V21" s="212"/>
      <c r="W21" s="210">
        <f>SUM(W12:AB20)</f>
        <v>191549</v>
      </c>
      <c r="X21" s="211"/>
      <c r="Y21" s="211"/>
      <c r="Z21" s="211"/>
      <c r="AA21" s="211"/>
      <c r="AB21" s="212"/>
      <c r="AC21" s="210">
        <f>SUM(AC12:AH20)</f>
        <v>53642</v>
      </c>
      <c r="AD21" s="211"/>
      <c r="AE21" s="211"/>
      <c r="AF21" s="211"/>
      <c r="AG21" s="211"/>
      <c r="AH21" s="212"/>
      <c r="AI21" s="210">
        <f>SUM(AI12:AN20)</f>
        <v>51973</v>
      </c>
      <c r="AJ21" s="211"/>
      <c r="AK21" s="211"/>
      <c r="AL21" s="211"/>
      <c r="AM21" s="211"/>
      <c r="AN21" s="212"/>
      <c r="AO21" s="269">
        <f>SUM(AO12:AT20)</f>
        <v>105615</v>
      </c>
      <c r="AP21" s="269"/>
      <c r="AQ21" s="269"/>
      <c r="AR21" s="269"/>
      <c r="AS21" s="269"/>
      <c r="AT21" s="269"/>
      <c r="AU21" s="258">
        <f t="shared" si="4"/>
        <v>0.55359815061353812</v>
      </c>
      <c r="AV21" s="258"/>
      <c r="AW21" s="258"/>
      <c r="AX21" s="258"/>
      <c r="AY21" s="258"/>
      <c r="AZ21" s="275">
        <f t="shared" si="0"/>
        <v>0.54909563453492793</v>
      </c>
      <c r="BA21" s="276"/>
      <c r="BB21" s="276"/>
      <c r="BC21" s="276"/>
      <c r="BD21" s="278"/>
      <c r="BE21" s="275">
        <f t="shared" si="1"/>
        <v>0.55137327785579671</v>
      </c>
      <c r="BF21" s="276"/>
      <c r="BG21" s="276"/>
      <c r="BH21" s="276"/>
      <c r="BI21" s="277"/>
    </row>
    <row r="22" spans="1:71" ht="20.100000000000001" customHeight="1" thickTop="1" thickBot="1">
      <c r="B22" s="185" t="s">
        <v>188</v>
      </c>
      <c r="C22" s="186"/>
      <c r="D22" s="186"/>
      <c r="E22" s="186"/>
      <c r="F22" s="186"/>
      <c r="G22" s="186"/>
      <c r="H22" s="186"/>
      <c r="I22" s="186"/>
      <c r="J22" s="186"/>
      <c r="K22" s="240">
        <v>227971</v>
      </c>
      <c r="L22" s="241"/>
      <c r="M22" s="241"/>
      <c r="N22" s="241"/>
      <c r="O22" s="241"/>
      <c r="P22" s="242"/>
      <c r="Q22" s="240">
        <v>226744</v>
      </c>
      <c r="R22" s="241"/>
      <c r="S22" s="241"/>
      <c r="T22" s="241"/>
      <c r="U22" s="241"/>
      <c r="V22" s="242"/>
      <c r="W22" s="240">
        <f>SUM(K22:V22)</f>
        <v>454715</v>
      </c>
      <c r="X22" s="241"/>
      <c r="Y22" s="241"/>
      <c r="Z22" s="241"/>
      <c r="AA22" s="241"/>
      <c r="AB22" s="242"/>
      <c r="AC22" s="240">
        <v>122986</v>
      </c>
      <c r="AD22" s="241"/>
      <c r="AE22" s="241"/>
      <c r="AF22" s="241"/>
      <c r="AG22" s="241"/>
      <c r="AH22" s="242"/>
      <c r="AI22" s="240">
        <v>120847</v>
      </c>
      <c r="AJ22" s="241"/>
      <c r="AK22" s="241"/>
      <c r="AL22" s="241"/>
      <c r="AM22" s="241"/>
      <c r="AN22" s="242"/>
      <c r="AO22" s="240">
        <f>SUM(AC22:AN22)</f>
        <v>243833</v>
      </c>
      <c r="AP22" s="241"/>
      <c r="AQ22" s="241"/>
      <c r="AR22" s="241"/>
      <c r="AS22" s="241"/>
      <c r="AT22" s="242"/>
      <c r="AU22" s="259">
        <f t="shared" si="4"/>
        <v>0.53948089888626183</v>
      </c>
      <c r="AV22" s="259"/>
      <c r="AW22" s="259"/>
      <c r="AX22" s="259"/>
      <c r="AY22" s="259"/>
      <c r="AZ22" s="266">
        <f>AI22/Q22*1</f>
        <v>0.53296669371626149</v>
      </c>
      <c r="BA22" s="267"/>
      <c r="BB22" s="267"/>
      <c r="BC22" s="267"/>
      <c r="BD22" s="268"/>
      <c r="BE22" s="266">
        <f t="shared" si="1"/>
        <v>0.53623258524570339</v>
      </c>
      <c r="BF22" s="267"/>
      <c r="BG22" s="267"/>
      <c r="BH22" s="267"/>
      <c r="BI22" s="279"/>
    </row>
    <row r="23" spans="1:71" ht="20.100000000000001" customHeight="1">
      <c r="B23" s="124"/>
      <c r="C23" s="124"/>
      <c r="D23" s="124"/>
      <c r="E23" s="124"/>
      <c r="F23" s="124"/>
      <c r="G23" s="124"/>
      <c r="H23" s="124"/>
      <c r="I23" s="124"/>
      <c r="J23" s="124"/>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6"/>
      <c r="AV23" s="6"/>
      <c r="AW23" s="6"/>
      <c r="AX23" s="6"/>
      <c r="AY23" s="6"/>
      <c r="AZ23" s="6"/>
      <c r="BA23" s="6"/>
      <c r="BB23" s="6"/>
      <c r="BC23" s="6"/>
      <c r="BD23" s="6"/>
      <c r="BE23" s="6"/>
      <c r="BF23" s="6"/>
      <c r="BG23" s="6"/>
      <c r="BH23" s="6"/>
      <c r="BI23" s="6"/>
    </row>
    <row r="24" spans="1:71" ht="22.5" customHeight="1" thickBot="1">
      <c r="B24" s="192" t="s">
        <v>18</v>
      </c>
      <c r="C24" s="192"/>
      <c r="D24" s="192"/>
      <c r="E24" s="192"/>
      <c r="F24" s="192"/>
      <c r="G24" s="192"/>
      <c r="H24" s="192"/>
      <c r="I24" s="192"/>
      <c r="J24" s="192"/>
      <c r="K24" s="192"/>
      <c r="L24" s="192"/>
      <c r="M24" s="192"/>
      <c r="N24" s="192"/>
      <c r="O24" s="192"/>
      <c r="P24" s="192"/>
      <c r="Q24" s="192"/>
      <c r="R24" s="192"/>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row>
    <row r="25" spans="1:71" ht="20.100000000000001" customHeight="1">
      <c r="B25" s="253" t="s">
        <v>27</v>
      </c>
      <c r="C25" s="254"/>
      <c r="D25" s="254"/>
      <c r="E25" s="254"/>
      <c r="F25" s="254"/>
      <c r="G25" s="254"/>
      <c r="H25" s="254"/>
      <c r="I25" s="254"/>
      <c r="J25" s="254"/>
      <c r="K25" s="254"/>
      <c r="L25" s="254"/>
      <c r="M25" s="254"/>
      <c r="N25" s="254"/>
      <c r="O25" s="254"/>
      <c r="P25" s="254"/>
      <c r="Q25" s="244" t="s">
        <v>19</v>
      </c>
      <c r="R25" s="244"/>
      <c r="S25" s="244"/>
      <c r="T25" s="244" t="s">
        <v>20</v>
      </c>
      <c r="U25" s="244"/>
      <c r="V25" s="244"/>
      <c r="W25" s="247" t="s">
        <v>26</v>
      </c>
      <c r="X25" s="248"/>
      <c r="Y25" s="249"/>
      <c r="Z25" s="234" t="s">
        <v>21</v>
      </c>
      <c r="AA25" s="235"/>
      <c r="AB25" s="235"/>
      <c r="AC25" s="235"/>
      <c r="AD25" s="235"/>
      <c r="AE25" s="235"/>
      <c r="AF25" s="235"/>
      <c r="AG25" s="236"/>
      <c r="AH25" s="178" t="s">
        <v>143</v>
      </c>
      <c r="AI25" s="256"/>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7"/>
      <c r="BF25" s="234" t="s">
        <v>28</v>
      </c>
      <c r="BG25" s="270"/>
      <c r="BH25" s="270"/>
      <c r="BI25" s="271"/>
    </row>
    <row r="26" spans="1:71" ht="20.100000000000001" customHeight="1">
      <c r="B26" s="255"/>
      <c r="C26" s="239"/>
      <c r="D26" s="239"/>
      <c r="E26" s="239"/>
      <c r="F26" s="239"/>
      <c r="G26" s="239"/>
      <c r="H26" s="239"/>
      <c r="I26" s="239"/>
      <c r="J26" s="239"/>
      <c r="K26" s="239"/>
      <c r="L26" s="239"/>
      <c r="M26" s="239"/>
      <c r="N26" s="239"/>
      <c r="O26" s="239"/>
      <c r="P26" s="239"/>
      <c r="Q26" s="177"/>
      <c r="R26" s="177"/>
      <c r="S26" s="177"/>
      <c r="T26" s="177"/>
      <c r="U26" s="177"/>
      <c r="V26" s="177"/>
      <c r="W26" s="250"/>
      <c r="X26" s="251"/>
      <c r="Y26" s="252"/>
      <c r="Z26" s="237"/>
      <c r="AA26" s="238"/>
      <c r="AB26" s="238"/>
      <c r="AC26" s="238"/>
      <c r="AD26" s="238"/>
      <c r="AE26" s="238"/>
      <c r="AF26" s="238"/>
      <c r="AG26" s="238"/>
      <c r="AH26" s="231" t="s">
        <v>22</v>
      </c>
      <c r="AI26" s="245"/>
      <c r="AJ26" s="245"/>
      <c r="AK26" s="245"/>
      <c r="AL26" s="245"/>
      <c r="AM26" s="245"/>
      <c r="AN26" s="245"/>
      <c r="AO26" s="245"/>
      <c r="AP26" s="245"/>
      <c r="AQ26" s="245"/>
      <c r="AR26" s="245"/>
      <c r="AS26" s="246"/>
      <c r="AT26" s="264" t="s">
        <v>161</v>
      </c>
      <c r="AU26" s="265"/>
      <c r="AV26" s="265"/>
      <c r="AW26" s="265"/>
      <c r="AX26" s="265"/>
      <c r="AY26" s="265"/>
      <c r="AZ26" s="245"/>
      <c r="BA26" s="245"/>
      <c r="BB26" s="245"/>
      <c r="BC26" s="245"/>
      <c r="BD26" s="245"/>
      <c r="BE26" s="246"/>
      <c r="BF26" s="272"/>
      <c r="BG26" s="273"/>
      <c r="BH26" s="273"/>
      <c r="BI26" s="274"/>
    </row>
    <row r="27" spans="1:71" ht="27.75" customHeight="1">
      <c r="A27" s="2" ph="1"/>
      <c r="B27" s="142" t="s" ph="1">
        <v>181</v>
      </c>
      <c r="C27" s="164" ph="1"/>
      <c r="D27" s="164" ph="1"/>
      <c r="E27" s="164" ph="1"/>
      <c r="F27" s="164" ph="1"/>
      <c r="G27" s="164" ph="1"/>
      <c r="H27" s="164" ph="1"/>
      <c r="I27" s="164" ph="1"/>
      <c r="J27" s="164" ph="1"/>
      <c r="K27" s="164" ph="1"/>
      <c r="L27" s="164" ph="1"/>
      <c r="M27" s="164" ph="1"/>
      <c r="N27" s="164" ph="1"/>
      <c r="O27" s="164" ph="1"/>
      <c r="P27" s="164" ph="1"/>
      <c r="Q27" s="164" t="s">
        <v>148</v>
      </c>
      <c r="R27" s="164"/>
      <c r="S27" s="164"/>
      <c r="T27" s="243">
        <v>42</v>
      </c>
      <c r="U27" s="243"/>
      <c r="V27" s="243"/>
      <c r="W27" s="239" t="s">
        <v>173</v>
      </c>
      <c r="X27" s="164"/>
      <c r="Y27" s="164"/>
      <c r="Z27" s="231" t="s">
        <v>189</v>
      </c>
      <c r="AA27" s="232"/>
      <c r="AB27" s="232"/>
      <c r="AC27" s="232"/>
      <c r="AD27" s="232"/>
      <c r="AE27" s="232"/>
      <c r="AF27" s="232"/>
      <c r="AG27" s="232"/>
      <c r="AH27" s="260">
        <v>47525</v>
      </c>
      <c r="AI27" s="261"/>
      <c r="AJ27" s="261"/>
      <c r="AK27" s="261"/>
      <c r="AL27" s="261"/>
      <c r="AM27" s="261"/>
      <c r="AN27" s="261"/>
      <c r="AO27" s="261"/>
      <c r="AP27" s="261"/>
      <c r="AQ27" s="261"/>
      <c r="AR27" s="261"/>
      <c r="AS27" s="262"/>
      <c r="AT27" s="263">
        <v>113570</v>
      </c>
      <c r="AU27" s="261"/>
      <c r="AV27" s="261"/>
      <c r="AW27" s="261"/>
      <c r="AX27" s="261"/>
      <c r="AY27" s="261"/>
      <c r="AZ27" s="261"/>
      <c r="BA27" s="261"/>
      <c r="BB27" s="261"/>
      <c r="BC27" s="261"/>
      <c r="BD27" s="261"/>
      <c r="BE27" s="262"/>
      <c r="BF27" s="231" t="s">
        <v>190</v>
      </c>
      <c r="BG27" s="232"/>
      <c r="BH27" s="232"/>
      <c r="BI27" s="233"/>
    </row>
    <row r="28" spans="1:71" ht="27.75" customHeight="1">
      <c r="A28" s="2" ph="1"/>
      <c r="B28" s="142" t="s" ph="1">
        <v>187</v>
      </c>
      <c r="C28" s="164"/>
      <c r="D28" s="164"/>
      <c r="E28" s="164"/>
      <c r="F28" s="164"/>
      <c r="G28" s="164"/>
      <c r="H28" s="164"/>
      <c r="I28" s="164"/>
      <c r="J28" s="164"/>
      <c r="K28" s="164"/>
      <c r="L28" s="164"/>
      <c r="M28" s="164"/>
      <c r="N28" s="164"/>
      <c r="O28" s="164"/>
      <c r="P28" s="164"/>
      <c r="Q28" s="164" t="s">
        <v>182</v>
      </c>
      <c r="R28" s="164"/>
      <c r="S28" s="164"/>
      <c r="T28" s="243">
        <v>42</v>
      </c>
      <c r="U28" s="243"/>
      <c r="V28" s="243"/>
      <c r="W28" s="239" t="s">
        <v>173</v>
      </c>
      <c r="X28" s="164"/>
      <c r="Y28" s="164"/>
      <c r="Z28" s="231" t="s">
        <v>23</v>
      </c>
      <c r="AA28" s="232"/>
      <c r="AB28" s="232"/>
      <c r="AC28" s="232"/>
      <c r="AD28" s="232"/>
      <c r="AE28" s="232"/>
      <c r="AF28" s="232"/>
      <c r="AG28" s="232"/>
      <c r="AH28" s="260">
        <v>55967</v>
      </c>
      <c r="AI28" s="261"/>
      <c r="AJ28" s="261"/>
      <c r="AK28" s="261"/>
      <c r="AL28" s="261"/>
      <c r="AM28" s="261"/>
      <c r="AN28" s="261"/>
      <c r="AO28" s="261"/>
      <c r="AP28" s="261"/>
      <c r="AQ28" s="261"/>
      <c r="AR28" s="261"/>
      <c r="AS28" s="262"/>
      <c r="AT28" s="263">
        <v>125703</v>
      </c>
      <c r="AU28" s="261"/>
      <c r="AV28" s="261"/>
      <c r="AW28" s="261"/>
      <c r="AX28" s="261"/>
      <c r="AY28" s="261"/>
      <c r="AZ28" s="261"/>
      <c r="BA28" s="261"/>
      <c r="BB28" s="261"/>
      <c r="BC28" s="261"/>
      <c r="BD28" s="261"/>
      <c r="BE28" s="262"/>
      <c r="BF28" s="231" t="s">
        <v>24</v>
      </c>
      <c r="BG28" s="232"/>
      <c r="BH28" s="232"/>
      <c r="BI28" s="233"/>
    </row>
    <row r="29" spans="1:71" ht="27.75" customHeight="1">
      <c r="A29" s="2" ph="1"/>
      <c r="B29" s="142" ph="1"/>
      <c r="C29" s="164"/>
      <c r="D29" s="164"/>
      <c r="E29" s="164"/>
      <c r="F29" s="164"/>
      <c r="G29" s="164"/>
      <c r="H29" s="164"/>
      <c r="I29" s="164"/>
      <c r="J29" s="164"/>
      <c r="K29" s="164"/>
      <c r="L29" s="164"/>
      <c r="M29" s="164"/>
      <c r="N29" s="164"/>
      <c r="O29" s="164"/>
      <c r="P29" s="164"/>
      <c r="Q29" s="164"/>
      <c r="R29" s="164"/>
      <c r="S29" s="164"/>
      <c r="T29" s="243"/>
      <c r="U29" s="243"/>
      <c r="V29" s="243"/>
      <c r="W29" s="164"/>
      <c r="X29" s="164"/>
      <c r="Y29" s="164"/>
      <c r="Z29" s="227"/>
      <c r="AA29" s="228"/>
      <c r="AB29" s="228"/>
      <c r="AC29" s="228"/>
      <c r="AD29" s="228"/>
      <c r="AE29" s="228"/>
      <c r="AF29" s="228"/>
      <c r="AG29" s="228"/>
      <c r="AH29" s="260"/>
      <c r="AI29" s="261"/>
      <c r="AJ29" s="261"/>
      <c r="AK29" s="261"/>
      <c r="AL29" s="261"/>
      <c r="AM29" s="261"/>
      <c r="AN29" s="261"/>
      <c r="AO29" s="261"/>
      <c r="AP29" s="261"/>
      <c r="AQ29" s="261"/>
      <c r="AR29" s="261"/>
      <c r="AS29" s="262"/>
      <c r="AT29" s="263"/>
      <c r="AU29" s="261"/>
      <c r="AV29" s="261"/>
      <c r="AW29" s="261"/>
      <c r="AX29" s="261"/>
      <c r="AY29" s="261"/>
      <c r="AZ29" s="261"/>
      <c r="BA29" s="261"/>
      <c r="BB29" s="261"/>
      <c r="BC29" s="261"/>
      <c r="BD29" s="261"/>
      <c r="BE29" s="262"/>
      <c r="BF29" s="231"/>
      <c r="BG29" s="232"/>
      <c r="BH29" s="232"/>
      <c r="BI29" s="233"/>
    </row>
    <row r="30" spans="1:71" ht="27.75" customHeight="1" thickBot="1">
      <c r="A30" s="2" ph="1"/>
      <c r="B30" s="286" t="s">
        <v>29</v>
      </c>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96">
        <f>SUM(AH27:AS29)</f>
        <v>103492</v>
      </c>
      <c r="AI30" s="290"/>
      <c r="AJ30" s="290"/>
      <c r="AK30" s="290"/>
      <c r="AL30" s="290"/>
      <c r="AM30" s="290"/>
      <c r="AN30" s="290"/>
      <c r="AO30" s="290"/>
      <c r="AP30" s="290"/>
      <c r="AQ30" s="290"/>
      <c r="AR30" s="290"/>
      <c r="AS30" s="291"/>
      <c r="AT30" s="289">
        <f>SUM(AT27:BE29)</f>
        <v>239273</v>
      </c>
      <c r="AU30" s="290"/>
      <c r="AV30" s="290"/>
      <c r="AW30" s="290"/>
      <c r="AX30" s="290"/>
      <c r="AY30" s="290"/>
      <c r="AZ30" s="290"/>
      <c r="BA30" s="290"/>
      <c r="BB30" s="290"/>
      <c r="BC30" s="290"/>
      <c r="BD30" s="290"/>
      <c r="BE30" s="291"/>
      <c r="BF30" s="283"/>
      <c r="BG30" s="284"/>
      <c r="BH30" s="284"/>
      <c r="BI30" s="285"/>
    </row>
    <row r="31" spans="1:71" ht="10.5" customHeight="1">
      <c r="A31" s="2" ph="1"/>
    </row>
    <row r="32" spans="1:71" ht="19.5" customHeight="1">
      <c r="A32" s="2" ph="1"/>
      <c r="B32" s="288" t="s">
        <v>176</v>
      </c>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row>
    <row r="33" spans="1:62" ht="3" customHeight="1">
      <c r="A33" s="2" ph="1"/>
    </row>
    <row r="34" spans="1:62" ht="14.25">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row>
    <row r="35" spans="1:62" ht="19.5" customHeight="1">
      <c r="A35" s="2" ph="1"/>
      <c r="B35" s="288" t="s">
        <v>170</v>
      </c>
      <c r="C35" s="288"/>
      <c r="D35" s="288"/>
      <c r="E35" s="288"/>
      <c r="F35" s="288"/>
      <c r="G35" s="288"/>
      <c r="H35" s="288"/>
      <c r="I35" s="288"/>
      <c r="J35" s="288"/>
      <c r="K35" s="288"/>
      <c r="L35" s="288"/>
      <c r="M35" s="288"/>
      <c r="N35" s="288"/>
      <c r="O35" s="288"/>
      <c r="P35" s="288"/>
      <c r="Q35" s="288"/>
      <c r="R35" s="288"/>
    </row>
    <row r="36" spans="1:62" ht="3" customHeight="1" thickBot="1">
      <c r="A36" s="2" ph="1"/>
    </row>
    <row r="37" spans="1:62" ht="21" customHeight="1" thickBot="1">
      <c r="D37" s="151"/>
      <c r="E37" s="152"/>
      <c r="F37" s="152"/>
      <c r="G37" s="152"/>
      <c r="H37" s="152"/>
      <c r="I37" s="152"/>
      <c r="J37" s="152"/>
      <c r="K37" s="152"/>
      <c r="L37" s="152"/>
      <c r="M37" s="152"/>
      <c r="N37" s="153"/>
      <c r="O37" s="280" t="s">
        <v>174</v>
      </c>
      <c r="P37" s="281"/>
      <c r="Q37" s="281"/>
      <c r="R37" s="281"/>
      <c r="S37" s="281"/>
      <c r="T37" s="281"/>
      <c r="U37" s="281"/>
      <c r="V37" s="281"/>
      <c r="W37" s="281"/>
      <c r="X37" s="281"/>
      <c r="Y37" s="282"/>
      <c r="Z37" s="280" t="s">
        <v>192</v>
      </c>
      <c r="AA37" s="281"/>
      <c r="AB37" s="281"/>
      <c r="AC37" s="281"/>
      <c r="AD37" s="281"/>
      <c r="AE37" s="281"/>
      <c r="AF37" s="281"/>
      <c r="AG37" s="281"/>
      <c r="AH37" s="281"/>
      <c r="AI37" s="281"/>
      <c r="AJ37" s="281"/>
      <c r="AK37" s="165" t="s">
        <v>168</v>
      </c>
      <c r="AL37" s="165"/>
      <c r="AM37" s="165"/>
      <c r="AN37" s="165"/>
      <c r="AO37" s="165"/>
      <c r="AP37" s="165"/>
      <c r="AQ37" s="165"/>
      <c r="AR37" s="165"/>
      <c r="AS37" s="165"/>
      <c r="AT37" s="165"/>
      <c r="AU37" s="166"/>
    </row>
    <row r="38" spans="1:62" ht="17.25">
      <c r="D38" s="293" t="s">
        <v>162</v>
      </c>
      <c r="E38" s="294"/>
      <c r="F38" s="294"/>
      <c r="G38" s="294"/>
      <c r="H38" s="294"/>
      <c r="I38" s="294"/>
      <c r="J38" s="294"/>
      <c r="K38" s="294"/>
      <c r="L38" s="294"/>
      <c r="M38" s="294"/>
      <c r="N38" s="295"/>
      <c r="O38" s="137">
        <v>30814</v>
      </c>
      <c r="P38" s="138"/>
      <c r="Q38" s="138"/>
      <c r="R38" s="138"/>
      <c r="S38" s="138"/>
      <c r="T38" s="138"/>
      <c r="U38" s="138"/>
      <c r="V38" s="138"/>
      <c r="W38" s="138"/>
      <c r="X38" s="138"/>
      <c r="Y38" s="138"/>
      <c r="Z38" s="134">
        <v>28889</v>
      </c>
      <c r="AA38" s="135"/>
      <c r="AB38" s="135"/>
      <c r="AC38" s="135"/>
      <c r="AD38" s="135"/>
      <c r="AE38" s="135"/>
      <c r="AF38" s="135"/>
      <c r="AG38" s="135"/>
      <c r="AH38" s="135"/>
      <c r="AI38" s="135"/>
      <c r="AJ38" s="136"/>
      <c r="AK38" s="131">
        <f>SUM(O38:AJ38)</f>
        <v>59703</v>
      </c>
      <c r="AL38" s="132"/>
      <c r="AM38" s="132"/>
      <c r="AN38" s="132"/>
      <c r="AO38" s="132"/>
      <c r="AP38" s="132"/>
      <c r="AQ38" s="132"/>
      <c r="AR38" s="132"/>
      <c r="AS38" s="132"/>
      <c r="AT38" s="132"/>
      <c r="AU38" s="133"/>
    </row>
    <row r="39" spans="1:62" ht="17.25">
      <c r="D39" s="142" t="s">
        <v>163</v>
      </c>
      <c r="E39" s="143"/>
      <c r="F39" s="143"/>
      <c r="G39" s="143"/>
      <c r="H39" s="143"/>
      <c r="I39" s="143"/>
      <c r="J39" s="143"/>
      <c r="K39" s="143"/>
      <c r="L39" s="143"/>
      <c r="M39" s="143"/>
      <c r="N39" s="144"/>
      <c r="O39" s="145">
        <v>14703</v>
      </c>
      <c r="P39" s="146"/>
      <c r="Q39" s="146"/>
      <c r="R39" s="146"/>
      <c r="S39" s="146"/>
      <c r="T39" s="146"/>
      <c r="U39" s="146"/>
      <c r="V39" s="146"/>
      <c r="W39" s="146"/>
      <c r="X39" s="146"/>
      <c r="Y39" s="146"/>
      <c r="Z39" s="145">
        <v>17056</v>
      </c>
      <c r="AA39" s="146"/>
      <c r="AB39" s="146"/>
      <c r="AC39" s="146"/>
      <c r="AD39" s="146"/>
      <c r="AE39" s="146"/>
      <c r="AF39" s="146"/>
      <c r="AG39" s="146"/>
      <c r="AH39" s="146"/>
      <c r="AI39" s="146"/>
      <c r="AJ39" s="147"/>
      <c r="AK39" s="148">
        <f>SUM(O39:AJ39)</f>
        <v>31759</v>
      </c>
      <c r="AL39" s="149"/>
      <c r="AM39" s="149"/>
      <c r="AN39" s="149"/>
      <c r="AO39" s="149"/>
      <c r="AP39" s="149"/>
      <c r="AQ39" s="149"/>
      <c r="AR39" s="149"/>
      <c r="AS39" s="149"/>
      <c r="AT39" s="149"/>
      <c r="AU39" s="150"/>
    </row>
    <row r="40" spans="1:62" ht="17.25">
      <c r="D40" s="142" t="s">
        <v>164</v>
      </c>
      <c r="E40" s="143"/>
      <c r="F40" s="143"/>
      <c r="G40" s="143"/>
      <c r="H40" s="143"/>
      <c r="I40" s="143"/>
      <c r="J40" s="143"/>
      <c r="K40" s="143"/>
      <c r="L40" s="143"/>
      <c r="M40" s="143"/>
      <c r="N40" s="144"/>
      <c r="O40" s="145">
        <v>47525</v>
      </c>
      <c r="P40" s="146"/>
      <c r="Q40" s="146"/>
      <c r="R40" s="146"/>
      <c r="S40" s="146"/>
      <c r="T40" s="146"/>
      <c r="U40" s="146"/>
      <c r="V40" s="146"/>
      <c r="W40" s="146"/>
      <c r="X40" s="146"/>
      <c r="Y40" s="146"/>
      <c r="Z40" s="145">
        <v>55967</v>
      </c>
      <c r="AA40" s="146"/>
      <c r="AB40" s="146"/>
      <c r="AC40" s="146"/>
      <c r="AD40" s="146"/>
      <c r="AE40" s="146"/>
      <c r="AF40" s="146"/>
      <c r="AG40" s="146"/>
      <c r="AH40" s="146"/>
      <c r="AI40" s="146"/>
      <c r="AJ40" s="147"/>
      <c r="AK40" s="148">
        <f>SUM(O40:AJ40)</f>
        <v>103492</v>
      </c>
      <c r="AL40" s="149"/>
      <c r="AM40" s="149"/>
      <c r="AN40" s="149"/>
      <c r="AO40" s="149"/>
      <c r="AP40" s="149"/>
      <c r="AQ40" s="149"/>
      <c r="AR40" s="149"/>
      <c r="AS40" s="149"/>
      <c r="AT40" s="149"/>
      <c r="AU40" s="150"/>
    </row>
    <row r="41" spans="1:62" ht="17.25">
      <c r="D41" s="142" t="s">
        <v>165</v>
      </c>
      <c r="E41" s="143"/>
      <c r="F41" s="143"/>
      <c r="G41" s="143"/>
      <c r="H41" s="143"/>
      <c r="I41" s="143"/>
      <c r="J41" s="143"/>
      <c r="K41" s="143"/>
      <c r="L41" s="143"/>
      <c r="M41" s="143"/>
      <c r="N41" s="144"/>
      <c r="O41" s="145">
        <v>8947</v>
      </c>
      <c r="P41" s="146"/>
      <c r="Q41" s="146"/>
      <c r="R41" s="146"/>
      <c r="S41" s="146"/>
      <c r="T41" s="146"/>
      <c r="U41" s="146"/>
      <c r="V41" s="146"/>
      <c r="W41" s="146"/>
      <c r="X41" s="146"/>
      <c r="Y41" s="146"/>
      <c r="Z41" s="145">
        <v>9944</v>
      </c>
      <c r="AA41" s="146"/>
      <c r="AB41" s="146"/>
      <c r="AC41" s="146"/>
      <c r="AD41" s="146"/>
      <c r="AE41" s="146"/>
      <c r="AF41" s="146"/>
      <c r="AG41" s="146"/>
      <c r="AH41" s="146"/>
      <c r="AI41" s="146"/>
      <c r="AJ41" s="147"/>
      <c r="AK41" s="148">
        <f t="shared" ref="AK41:AK43" si="5">SUM(O41:AJ41)</f>
        <v>18891</v>
      </c>
      <c r="AL41" s="149"/>
      <c r="AM41" s="149"/>
      <c r="AN41" s="149"/>
      <c r="AO41" s="149"/>
      <c r="AP41" s="149"/>
      <c r="AQ41" s="149"/>
      <c r="AR41" s="149"/>
      <c r="AS41" s="149"/>
      <c r="AT41" s="149"/>
      <c r="AU41" s="150"/>
    </row>
    <row r="42" spans="1:62" ht="17.25">
      <c r="D42" s="142" t="s">
        <v>166</v>
      </c>
      <c r="E42" s="143"/>
      <c r="F42" s="143"/>
      <c r="G42" s="143"/>
      <c r="H42" s="143"/>
      <c r="I42" s="143"/>
      <c r="J42" s="143"/>
      <c r="K42" s="143"/>
      <c r="L42" s="143"/>
      <c r="M42" s="143"/>
      <c r="N42" s="144"/>
      <c r="O42" s="145">
        <v>10154</v>
      </c>
      <c r="P42" s="146"/>
      <c r="Q42" s="146"/>
      <c r="R42" s="146"/>
      <c r="S42" s="146"/>
      <c r="T42" s="146"/>
      <c r="U42" s="146"/>
      <c r="V42" s="146"/>
      <c r="W42" s="146"/>
      <c r="X42" s="146"/>
      <c r="Y42" s="146"/>
      <c r="Z42" s="145">
        <v>11955</v>
      </c>
      <c r="AA42" s="146"/>
      <c r="AB42" s="146"/>
      <c r="AC42" s="146"/>
      <c r="AD42" s="146"/>
      <c r="AE42" s="146"/>
      <c r="AF42" s="146"/>
      <c r="AG42" s="146"/>
      <c r="AH42" s="146"/>
      <c r="AI42" s="146"/>
      <c r="AJ42" s="147"/>
      <c r="AK42" s="148">
        <f t="shared" si="5"/>
        <v>22109</v>
      </c>
      <c r="AL42" s="149"/>
      <c r="AM42" s="149"/>
      <c r="AN42" s="149"/>
      <c r="AO42" s="149"/>
      <c r="AP42" s="149"/>
      <c r="AQ42" s="149"/>
      <c r="AR42" s="149"/>
      <c r="AS42" s="149"/>
      <c r="AT42" s="149"/>
      <c r="AU42" s="150"/>
    </row>
    <row r="43" spans="1:62" ht="18" thickBot="1">
      <c r="D43" s="139" t="s">
        <v>167</v>
      </c>
      <c r="E43" s="140"/>
      <c r="F43" s="140"/>
      <c r="G43" s="140"/>
      <c r="H43" s="140"/>
      <c r="I43" s="140"/>
      <c r="J43" s="140"/>
      <c r="K43" s="140"/>
      <c r="L43" s="140"/>
      <c r="M43" s="140"/>
      <c r="N43" s="141"/>
      <c r="O43" s="157">
        <v>1427</v>
      </c>
      <c r="P43" s="158"/>
      <c r="Q43" s="158"/>
      <c r="R43" s="158"/>
      <c r="S43" s="158"/>
      <c r="T43" s="158"/>
      <c r="U43" s="158"/>
      <c r="V43" s="158"/>
      <c r="W43" s="158"/>
      <c r="X43" s="158"/>
      <c r="Y43" s="158"/>
      <c r="Z43" s="157">
        <v>1892</v>
      </c>
      <c r="AA43" s="158"/>
      <c r="AB43" s="158"/>
      <c r="AC43" s="158"/>
      <c r="AD43" s="158"/>
      <c r="AE43" s="158"/>
      <c r="AF43" s="158"/>
      <c r="AG43" s="158"/>
      <c r="AH43" s="158"/>
      <c r="AI43" s="158"/>
      <c r="AJ43" s="159"/>
      <c r="AK43" s="148">
        <f t="shared" si="5"/>
        <v>3319</v>
      </c>
      <c r="AL43" s="149"/>
      <c r="AM43" s="149"/>
      <c r="AN43" s="149"/>
      <c r="AO43" s="149"/>
      <c r="AP43" s="149"/>
      <c r="AQ43" s="149"/>
      <c r="AR43" s="149"/>
      <c r="AS43" s="149"/>
      <c r="AT43" s="149"/>
      <c r="AU43" s="150"/>
    </row>
    <row r="44" spans="1:62" ht="18" thickBot="1">
      <c r="D44" s="151" t="s">
        <v>171</v>
      </c>
      <c r="E44" s="152"/>
      <c r="F44" s="152"/>
      <c r="G44" s="152"/>
      <c r="H44" s="152"/>
      <c r="I44" s="152"/>
      <c r="J44" s="152"/>
      <c r="K44" s="152"/>
      <c r="L44" s="152"/>
      <c r="M44" s="152"/>
      <c r="N44" s="153"/>
      <c r="O44" s="154">
        <f>SUM(O38:Y43)</f>
        <v>113570</v>
      </c>
      <c r="P44" s="155"/>
      <c r="Q44" s="155"/>
      <c r="R44" s="155"/>
      <c r="S44" s="155"/>
      <c r="T44" s="155"/>
      <c r="U44" s="155"/>
      <c r="V44" s="155"/>
      <c r="W44" s="155"/>
      <c r="X44" s="155"/>
      <c r="Y44" s="155"/>
      <c r="Z44" s="154">
        <f>SUM(Z38:AJ43)</f>
        <v>125703</v>
      </c>
      <c r="AA44" s="155"/>
      <c r="AB44" s="155"/>
      <c r="AC44" s="155"/>
      <c r="AD44" s="155"/>
      <c r="AE44" s="155"/>
      <c r="AF44" s="155"/>
      <c r="AG44" s="155"/>
      <c r="AH44" s="155"/>
      <c r="AI44" s="155"/>
      <c r="AJ44" s="156"/>
      <c r="AK44" s="128">
        <f>SUM(O44:AJ44)</f>
        <v>239273</v>
      </c>
      <c r="AL44" s="129"/>
      <c r="AM44" s="129"/>
      <c r="AN44" s="129"/>
      <c r="AO44" s="129"/>
      <c r="AP44" s="129"/>
      <c r="AQ44" s="129"/>
      <c r="AR44" s="129"/>
      <c r="AS44" s="129"/>
      <c r="AT44" s="129"/>
      <c r="AU44" s="130"/>
    </row>
    <row r="46" spans="1:62" ht="21">
      <c r="A46" s="2" ph="1"/>
    </row>
    <row r="47" spans="1:62" ht="21">
      <c r="A47" s="2" ph="1"/>
    </row>
    <row r="48" spans="1:62" ht="21">
      <c r="A48" s="2" ph="1"/>
    </row>
    <row r="58" spans="1:1" ht="21">
      <c r="A58" s="2" ph="1"/>
    </row>
    <row r="59" spans="1:1" ht="21">
      <c r="A59" s="2" ph="1"/>
    </row>
    <row r="60" spans="1:1" ht="21">
      <c r="A60" s="2" ph="1"/>
    </row>
    <row r="61" spans="1:1" ht="21">
      <c r="A61" s="2" ph="1"/>
    </row>
  </sheetData>
  <mergeCells count="228">
    <mergeCell ref="T29:V29"/>
    <mergeCell ref="D39:N39"/>
    <mergeCell ref="Z39:AJ39"/>
    <mergeCell ref="O39:Y39"/>
    <mergeCell ref="O37:Y37"/>
    <mergeCell ref="AK41:AU41"/>
    <mergeCell ref="AK42:AU42"/>
    <mergeCell ref="AK43:AU43"/>
    <mergeCell ref="BF30:BI30"/>
    <mergeCell ref="B30:AG30"/>
    <mergeCell ref="B35:R35"/>
    <mergeCell ref="AK39:AU39"/>
    <mergeCell ref="AT30:BE30"/>
    <mergeCell ref="A34:BJ34"/>
    <mergeCell ref="D37:N37"/>
    <mergeCell ref="Z37:AJ37"/>
    <mergeCell ref="B32:AG32"/>
    <mergeCell ref="D38:N38"/>
    <mergeCell ref="AH30:AS30"/>
    <mergeCell ref="BF29:BI29"/>
    <mergeCell ref="AH29:AS29"/>
    <mergeCell ref="AT29:BE29"/>
    <mergeCell ref="AH28:AS28"/>
    <mergeCell ref="AH27:AS27"/>
    <mergeCell ref="AT28:BE28"/>
    <mergeCell ref="AT27:BE27"/>
    <mergeCell ref="BF28:BI28"/>
    <mergeCell ref="AC21:AH21"/>
    <mergeCell ref="AT26:BE26"/>
    <mergeCell ref="AZ22:BD22"/>
    <mergeCell ref="AO21:AT21"/>
    <mergeCell ref="BF25:BI26"/>
    <mergeCell ref="BE21:BI21"/>
    <mergeCell ref="AZ21:BD21"/>
    <mergeCell ref="BE22:BI22"/>
    <mergeCell ref="BE17:BI17"/>
    <mergeCell ref="T28:V28"/>
    <mergeCell ref="Q25:S26"/>
    <mergeCell ref="W29:Y29"/>
    <mergeCell ref="Z29:AG29"/>
    <mergeCell ref="Z28:AG28"/>
    <mergeCell ref="B28:P28"/>
    <mergeCell ref="B27:P27"/>
    <mergeCell ref="K22:P22"/>
    <mergeCell ref="Q22:V22"/>
    <mergeCell ref="T25:V26"/>
    <mergeCell ref="Q27:S27"/>
    <mergeCell ref="Q28:S28"/>
    <mergeCell ref="T27:V27"/>
    <mergeCell ref="Q29:S29"/>
    <mergeCell ref="B29:P29"/>
    <mergeCell ref="W22:AB22"/>
    <mergeCell ref="AC22:AH22"/>
    <mergeCell ref="AH26:AS26"/>
    <mergeCell ref="W25:Y26"/>
    <mergeCell ref="B25:P26"/>
    <mergeCell ref="B24:R24"/>
    <mergeCell ref="W28:Y28"/>
    <mergeCell ref="AH25:BE25"/>
    <mergeCell ref="BE20:BI20"/>
    <mergeCell ref="BF27:BI27"/>
    <mergeCell ref="Z27:AG27"/>
    <mergeCell ref="Z25:AG26"/>
    <mergeCell ref="W18:AB18"/>
    <mergeCell ref="AI18:AN18"/>
    <mergeCell ref="AC19:AH19"/>
    <mergeCell ref="AI19:AN19"/>
    <mergeCell ref="AO19:AT19"/>
    <mergeCell ref="AU19:AY19"/>
    <mergeCell ref="W19:AB19"/>
    <mergeCell ref="W21:AB21"/>
    <mergeCell ref="W27:Y27"/>
    <mergeCell ref="W20:AB20"/>
    <mergeCell ref="AC20:AH20"/>
    <mergeCell ref="AI20:AN20"/>
    <mergeCell ref="AO22:AT22"/>
    <mergeCell ref="AI21:AN21"/>
    <mergeCell ref="AI22:AN22"/>
    <mergeCell ref="AU21:AY21"/>
    <mergeCell ref="AU22:AY22"/>
    <mergeCell ref="AI17:AN17"/>
    <mergeCell ref="AC17:AH17"/>
    <mergeCell ref="AU20:AY20"/>
    <mergeCell ref="BE18:BI18"/>
    <mergeCell ref="BE14:BI14"/>
    <mergeCell ref="BE15:BI15"/>
    <mergeCell ref="BE16:BI16"/>
    <mergeCell ref="AZ19:BD19"/>
    <mergeCell ref="BE19:BI19"/>
    <mergeCell ref="AO17:AT17"/>
    <mergeCell ref="AO14:AT14"/>
    <mergeCell ref="AO16:AT16"/>
    <mergeCell ref="AU16:AY16"/>
    <mergeCell ref="AO15:AT15"/>
    <mergeCell ref="AU14:AY14"/>
    <mergeCell ref="AU15:AY15"/>
    <mergeCell ref="AO18:AT18"/>
    <mergeCell ref="AU18:AY18"/>
    <mergeCell ref="AZ18:BD18"/>
    <mergeCell ref="AO20:AT20"/>
    <mergeCell ref="AC18:AH18"/>
    <mergeCell ref="AZ17:BD17"/>
    <mergeCell ref="AZ20:BD20"/>
    <mergeCell ref="AU17:AY17"/>
    <mergeCell ref="AU11:AY11"/>
    <mergeCell ref="AU12:AY12"/>
    <mergeCell ref="AU13:AY13"/>
    <mergeCell ref="K15:P15"/>
    <mergeCell ref="K14:P14"/>
    <mergeCell ref="AC11:AH11"/>
    <mergeCell ref="AC12:AH12"/>
    <mergeCell ref="AC13:AH13"/>
    <mergeCell ref="AC15:AH15"/>
    <mergeCell ref="Q15:V15"/>
    <mergeCell ref="W15:AB15"/>
    <mergeCell ref="AC14:AH14"/>
    <mergeCell ref="W14:AB14"/>
    <mergeCell ref="W13:AB13"/>
    <mergeCell ref="W12:AB12"/>
    <mergeCell ref="W11:AB11"/>
    <mergeCell ref="Q13:V13"/>
    <mergeCell ref="AO11:AT11"/>
    <mergeCell ref="AO12:AT12"/>
    <mergeCell ref="AO13:AT13"/>
    <mergeCell ref="B10:J11"/>
    <mergeCell ref="B15:J15"/>
    <mergeCell ref="B14:J14"/>
    <mergeCell ref="B13:J13"/>
    <mergeCell ref="B12:J12"/>
    <mergeCell ref="AI16:AN16"/>
    <mergeCell ref="AI15:AN15"/>
    <mergeCell ref="K11:P11"/>
    <mergeCell ref="Q11:V11"/>
    <mergeCell ref="Q12:V12"/>
    <mergeCell ref="AC16:AH16"/>
    <mergeCell ref="Q14:V14"/>
    <mergeCell ref="AI11:AN11"/>
    <mergeCell ref="AI12:AN12"/>
    <mergeCell ref="AI13:AN13"/>
    <mergeCell ref="AI14:AN14"/>
    <mergeCell ref="B16:J16"/>
    <mergeCell ref="K21:P21"/>
    <mergeCell ref="Q16:V16"/>
    <mergeCell ref="W17:AB17"/>
    <mergeCell ref="W16:AB16"/>
    <mergeCell ref="B20:J20"/>
    <mergeCell ref="B21:J21"/>
    <mergeCell ref="B17:J17"/>
    <mergeCell ref="B18:J18"/>
    <mergeCell ref="B19:J19"/>
    <mergeCell ref="K16:P16"/>
    <mergeCell ref="Q17:V17"/>
    <mergeCell ref="Q19:V19"/>
    <mergeCell ref="K18:P18"/>
    <mergeCell ref="K17:P17"/>
    <mergeCell ref="K19:P19"/>
    <mergeCell ref="Q21:V21"/>
    <mergeCell ref="K20:P20"/>
    <mergeCell ref="Q20:V20"/>
    <mergeCell ref="Q18:V18"/>
    <mergeCell ref="B1:BI1"/>
    <mergeCell ref="B9:AN9"/>
    <mergeCell ref="B6:K6"/>
    <mergeCell ref="L2:Y2"/>
    <mergeCell ref="L3:Y3"/>
    <mergeCell ref="L4:Y4"/>
    <mergeCell ref="L5:Y5"/>
    <mergeCell ref="L6:Y6"/>
    <mergeCell ref="B2:K2"/>
    <mergeCell ref="B3:K3"/>
    <mergeCell ref="BB5:BI5"/>
    <mergeCell ref="BB6:BI6"/>
    <mergeCell ref="AL2:AS2"/>
    <mergeCell ref="AT3:BA3"/>
    <mergeCell ref="AT2:BA2"/>
    <mergeCell ref="AT5:BA5"/>
    <mergeCell ref="AL6:AS6"/>
    <mergeCell ref="Z2:AK2"/>
    <mergeCell ref="BB2:BI2"/>
    <mergeCell ref="BB3:BI3"/>
    <mergeCell ref="Z3:AK3"/>
    <mergeCell ref="AT4:BA4"/>
    <mergeCell ref="Z4:AK4"/>
    <mergeCell ref="AT6:BA6"/>
    <mergeCell ref="AL3:AS3"/>
    <mergeCell ref="BB4:BI4"/>
    <mergeCell ref="Z5:AK5"/>
    <mergeCell ref="AK37:AU37"/>
    <mergeCell ref="AZ14:BD14"/>
    <mergeCell ref="AZ15:BD15"/>
    <mergeCell ref="AZ16:BD16"/>
    <mergeCell ref="AU10:BI10"/>
    <mergeCell ref="BE11:BI11"/>
    <mergeCell ref="BE12:BI12"/>
    <mergeCell ref="BE13:BI13"/>
    <mergeCell ref="AZ11:BD11"/>
    <mergeCell ref="AZ12:BD12"/>
    <mergeCell ref="AZ13:BD13"/>
    <mergeCell ref="AL4:AS4"/>
    <mergeCell ref="AL5:AS5"/>
    <mergeCell ref="K10:AB10"/>
    <mergeCell ref="AC10:AT10"/>
    <mergeCell ref="Z6:AK6"/>
    <mergeCell ref="B4:K4"/>
    <mergeCell ref="B5:K5"/>
    <mergeCell ref="B22:J22"/>
    <mergeCell ref="K13:P13"/>
    <mergeCell ref="K12:P12"/>
    <mergeCell ref="AK44:AU44"/>
    <mergeCell ref="AK38:AU38"/>
    <mergeCell ref="Z38:AJ38"/>
    <mergeCell ref="O38:Y38"/>
    <mergeCell ref="D43:N43"/>
    <mergeCell ref="D41:N41"/>
    <mergeCell ref="Z41:AJ41"/>
    <mergeCell ref="O41:Y41"/>
    <mergeCell ref="AK40:AU40"/>
    <mergeCell ref="D44:N44"/>
    <mergeCell ref="Z44:AJ44"/>
    <mergeCell ref="O44:Y44"/>
    <mergeCell ref="D42:N42"/>
    <mergeCell ref="Z42:AJ42"/>
    <mergeCell ref="O42:Y42"/>
    <mergeCell ref="D40:N40"/>
    <mergeCell ref="Z40:AJ40"/>
    <mergeCell ref="O40:Y40"/>
    <mergeCell ref="Z43:AJ43"/>
    <mergeCell ref="O43:Y43"/>
  </mergeCells>
  <phoneticPr fontId="2" type="Hiragana" alignment="distributed"/>
  <pageMargins left="0.59055118110236227" right="0.19685039370078741" top="0.31496062992125984" bottom="0.19685039370078741" header="0.19685039370078741" footer="0.1968503937007874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5"/>
  <sheetViews>
    <sheetView zoomScale="75" workbookViewId="0">
      <selection activeCell="J24" sqref="J24"/>
    </sheetView>
  </sheetViews>
  <sheetFormatPr defaultColWidth="9" defaultRowHeight="30" customHeight="1"/>
  <cols>
    <col min="1" max="1" width="16.625" style="7" customWidth="1"/>
    <col min="2" max="10" width="8.125" style="7" customWidth="1"/>
    <col min="11" max="16384" width="9" style="7"/>
  </cols>
  <sheetData>
    <row r="2" spans="1:10" ht="30" customHeight="1">
      <c r="A2" s="297" t="s">
        <v>32</v>
      </c>
      <c r="B2" s="297"/>
      <c r="C2" s="297"/>
      <c r="D2" s="298"/>
      <c r="E2" s="46"/>
      <c r="F2" s="46"/>
      <c r="G2" s="46"/>
      <c r="H2" s="9"/>
      <c r="I2" s="9"/>
      <c r="J2" s="9"/>
    </row>
    <row r="3" spans="1:10" ht="30" customHeight="1">
      <c r="A3" s="46"/>
      <c r="B3" s="46"/>
      <c r="C3" s="46"/>
      <c r="D3" s="46"/>
      <c r="E3" s="46"/>
      <c r="F3" s="46"/>
      <c r="G3" s="46"/>
      <c r="H3" s="9"/>
      <c r="I3" s="9"/>
      <c r="J3" s="9"/>
    </row>
    <row r="4" spans="1:10" ht="30" customHeight="1" thickBot="1">
      <c r="A4" s="52" t="s">
        <v>30</v>
      </c>
      <c r="B4" s="53"/>
      <c r="C4" s="53"/>
      <c r="D4" s="53"/>
      <c r="E4" s="53"/>
      <c r="F4" s="53"/>
      <c r="G4" s="53"/>
      <c r="H4" s="54"/>
      <c r="I4" s="54"/>
      <c r="J4" s="54"/>
    </row>
    <row r="5" spans="1:10" ht="30" customHeight="1">
      <c r="A5" s="300" t="s">
        <v>145</v>
      </c>
      <c r="B5" s="302" t="s">
        <v>15</v>
      </c>
      <c r="C5" s="302"/>
      <c r="D5" s="302"/>
      <c r="E5" s="302" t="s">
        <v>16</v>
      </c>
      <c r="F5" s="302"/>
      <c r="G5" s="302"/>
      <c r="H5" s="303" t="s">
        <v>17</v>
      </c>
      <c r="I5" s="303"/>
      <c r="J5" s="304"/>
    </row>
    <row r="6" spans="1:10" ht="30" customHeight="1">
      <c r="A6" s="301"/>
      <c r="B6" s="47" t="s">
        <v>6</v>
      </c>
      <c r="C6" s="47" t="s">
        <v>7</v>
      </c>
      <c r="D6" s="47" t="s">
        <v>8</v>
      </c>
      <c r="E6" s="47" t="s">
        <v>6</v>
      </c>
      <c r="F6" s="47" t="s">
        <v>7</v>
      </c>
      <c r="G6" s="47" t="s">
        <v>8</v>
      </c>
      <c r="H6" s="11" t="s">
        <v>6</v>
      </c>
      <c r="I6" s="11" t="s">
        <v>7</v>
      </c>
      <c r="J6" s="12" t="s">
        <v>8</v>
      </c>
    </row>
    <row r="7" spans="1:10" ht="30" customHeight="1">
      <c r="A7" s="73" t="s">
        <v>56</v>
      </c>
      <c r="B7" s="86">
        <v>1040</v>
      </c>
      <c r="C7" s="86">
        <v>1122</v>
      </c>
      <c r="D7" s="87">
        <f>SUM(B7:C7)</f>
        <v>2162</v>
      </c>
      <c r="E7" s="88">
        <v>328</v>
      </c>
      <c r="F7" s="88">
        <v>305</v>
      </c>
      <c r="G7" s="87">
        <f>SUM(E7:F7)</f>
        <v>633</v>
      </c>
      <c r="H7" s="89">
        <f>AVERAGE(E7/B7*100)</f>
        <v>31.538461538461537</v>
      </c>
      <c r="I7" s="89">
        <f>AVERAGE(F7/C7*100)</f>
        <v>27.183600713012478</v>
      </c>
      <c r="J7" s="90">
        <f>AVERAGE(G7/D7*100)</f>
        <v>29.278445883441258</v>
      </c>
    </row>
    <row r="8" spans="1:10" ht="30" customHeight="1">
      <c r="A8" s="73" t="s">
        <v>57</v>
      </c>
      <c r="B8" s="86">
        <v>855</v>
      </c>
      <c r="C8" s="86">
        <v>834</v>
      </c>
      <c r="D8" s="87">
        <f t="shared" ref="D8:D23" si="0">SUM(B8:C8)</f>
        <v>1689</v>
      </c>
      <c r="E8" s="88">
        <v>309</v>
      </c>
      <c r="F8" s="88">
        <v>274</v>
      </c>
      <c r="G8" s="87">
        <f t="shared" ref="G8:G23" si="1">SUM(E8:F8)</f>
        <v>583</v>
      </c>
      <c r="H8" s="89">
        <f t="shared" ref="H8:H23" si="2">AVERAGE(E8/B8*100)</f>
        <v>36.140350877192986</v>
      </c>
      <c r="I8" s="89">
        <f t="shared" ref="I8:I23" si="3">AVERAGE(F8/C8*100)</f>
        <v>32.853717026378895</v>
      </c>
      <c r="J8" s="90">
        <f t="shared" ref="J8:J23" si="4">AVERAGE(G8/D8*100)</f>
        <v>34.517465956187095</v>
      </c>
    </row>
    <row r="9" spans="1:10" ht="30" customHeight="1">
      <c r="A9" s="73" t="s">
        <v>144</v>
      </c>
      <c r="B9" s="86">
        <v>845</v>
      </c>
      <c r="C9" s="86">
        <v>899</v>
      </c>
      <c r="D9" s="87">
        <f t="shared" si="0"/>
        <v>1744</v>
      </c>
      <c r="E9" s="88">
        <v>321</v>
      </c>
      <c r="F9" s="88">
        <v>281</v>
      </c>
      <c r="G9" s="87">
        <f t="shared" si="1"/>
        <v>602</v>
      </c>
      <c r="H9" s="89">
        <f t="shared" si="2"/>
        <v>37.988165680473372</v>
      </c>
      <c r="I9" s="89">
        <f t="shared" si="3"/>
        <v>31.256952169076751</v>
      </c>
      <c r="J9" s="90">
        <f t="shared" si="4"/>
        <v>34.518348623853214</v>
      </c>
    </row>
    <row r="10" spans="1:10" ht="30" customHeight="1">
      <c r="A10" s="73" t="s">
        <v>58</v>
      </c>
      <c r="B10" s="86">
        <v>259</v>
      </c>
      <c r="C10" s="86">
        <v>266</v>
      </c>
      <c r="D10" s="87">
        <f t="shared" si="0"/>
        <v>525</v>
      </c>
      <c r="E10" s="88">
        <v>101</v>
      </c>
      <c r="F10" s="88">
        <v>88</v>
      </c>
      <c r="G10" s="87">
        <f t="shared" si="1"/>
        <v>189</v>
      </c>
      <c r="H10" s="89">
        <f t="shared" si="2"/>
        <v>38.996138996138995</v>
      </c>
      <c r="I10" s="89">
        <f t="shared" si="3"/>
        <v>33.082706766917291</v>
      </c>
      <c r="J10" s="90">
        <f t="shared" si="4"/>
        <v>36</v>
      </c>
    </row>
    <row r="11" spans="1:10" ht="30" customHeight="1">
      <c r="A11" s="73" t="s">
        <v>59</v>
      </c>
      <c r="B11" s="86">
        <v>258</v>
      </c>
      <c r="C11" s="86">
        <v>307</v>
      </c>
      <c r="D11" s="87">
        <f t="shared" si="0"/>
        <v>565</v>
      </c>
      <c r="E11" s="88">
        <v>87</v>
      </c>
      <c r="F11" s="88">
        <v>96</v>
      </c>
      <c r="G11" s="87">
        <f t="shared" si="1"/>
        <v>183</v>
      </c>
      <c r="H11" s="89">
        <f t="shared" si="2"/>
        <v>33.720930232558139</v>
      </c>
      <c r="I11" s="89">
        <f t="shared" si="3"/>
        <v>31.270358306188921</v>
      </c>
      <c r="J11" s="90">
        <f t="shared" si="4"/>
        <v>32.389380530973447</v>
      </c>
    </row>
    <row r="12" spans="1:10" ht="30" customHeight="1">
      <c r="A12" s="73" t="s">
        <v>60</v>
      </c>
      <c r="B12" s="86">
        <v>241</v>
      </c>
      <c r="C12" s="86">
        <v>254</v>
      </c>
      <c r="D12" s="87">
        <f t="shared" si="0"/>
        <v>495</v>
      </c>
      <c r="E12" s="88">
        <v>72</v>
      </c>
      <c r="F12" s="88">
        <v>61</v>
      </c>
      <c r="G12" s="87">
        <f t="shared" si="1"/>
        <v>133</v>
      </c>
      <c r="H12" s="89">
        <f t="shared" si="2"/>
        <v>29.875518672199171</v>
      </c>
      <c r="I12" s="89">
        <f t="shared" si="3"/>
        <v>24.015748031496063</v>
      </c>
      <c r="J12" s="90">
        <f t="shared" si="4"/>
        <v>26.868686868686869</v>
      </c>
    </row>
    <row r="13" spans="1:10" ht="30" customHeight="1">
      <c r="A13" s="73" t="s">
        <v>61</v>
      </c>
      <c r="B13" s="86">
        <v>194</v>
      </c>
      <c r="C13" s="86">
        <v>178</v>
      </c>
      <c r="D13" s="87">
        <f t="shared" si="0"/>
        <v>372</v>
      </c>
      <c r="E13" s="88">
        <v>59</v>
      </c>
      <c r="F13" s="88">
        <v>44</v>
      </c>
      <c r="G13" s="87">
        <f t="shared" si="1"/>
        <v>103</v>
      </c>
      <c r="H13" s="89">
        <f t="shared" si="2"/>
        <v>30.412371134020617</v>
      </c>
      <c r="I13" s="89">
        <f t="shared" si="3"/>
        <v>24.719101123595504</v>
      </c>
      <c r="J13" s="90">
        <f t="shared" si="4"/>
        <v>27.688172043010752</v>
      </c>
    </row>
    <row r="14" spans="1:10" ht="30" customHeight="1">
      <c r="A14" s="73" t="s">
        <v>62</v>
      </c>
      <c r="B14" s="86">
        <v>173</v>
      </c>
      <c r="C14" s="86">
        <v>221</v>
      </c>
      <c r="D14" s="87">
        <f t="shared" si="0"/>
        <v>394</v>
      </c>
      <c r="E14" s="88">
        <v>33</v>
      </c>
      <c r="F14" s="88">
        <v>38</v>
      </c>
      <c r="G14" s="87">
        <f t="shared" si="1"/>
        <v>71</v>
      </c>
      <c r="H14" s="89">
        <f t="shared" si="2"/>
        <v>19.075144508670519</v>
      </c>
      <c r="I14" s="89">
        <f t="shared" si="3"/>
        <v>17.194570135746606</v>
      </c>
      <c r="J14" s="90">
        <f t="shared" si="4"/>
        <v>18.020304568527919</v>
      </c>
    </row>
    <row r="15" spans="1:10" ht="30" customHeight="1">
      <c r="A15" s="73" t="s">
        <v>63</v>
      </c>
      <c r="B15" s="86">
        <v>297</v>
      </c>
      <c r="C15" s="86">
        <v>308</v>
      </c>
      <c r="D15" s="87">
        <f t="shared" si="0"/>
        <v>605</v>
      </c>
      <c r="E15" s="88">
        <v>97</v>
      </c>
      <c r="F15" s="88">
        <v>96</v>
      </c>
      <c r="G15" s="87">
        <f t="shared" si="1"/>
        <v>193</v>
      </c>
      <c r="H15" s="89">
        <f t="shared" si="2"/>
        <v>32.659932659932664</v>
      </c>
      <c r="I15" s="89">
        <f t="shared" si="3"/>
        <v>31.168831168831169</v>
      </c>
      <c r="J15" s="90">
        <f t="shared" si="4"/>
        <v>31.900826446280995</v>
      </c>
    </row>
    <row r="16" spans="1:10" ht="30" customHeight="1">
      <c r="A16" s="73" t="s">
        <v>64</v>
      </c>
      <c r="B16" s="86">
        <v>472</v>
      </c>
      <c r="C16" s="86">
        <v>509</v>
      </c>
      <c r="D16" s="87">
        <f t="shared" si="0"/>
        <v>981</v>
      </c>
      <c r="E16" s="88">
        <v>150</v>
      </c>
      <c r="F16" s="88">
        <v>132</v>
      </c>
      <c r="G16" s="87">
        <f t="shared" si="1"/>
        <v>282</v>
      </c>
      <c r="H16" s="89">
        <f t="shared" si="2"/>
        <v>31.779661016949152</v>
      </c>
      <c r="I16" s="89">
        <f t="shared" si="3"/>
        <v>25.93320235756385</v>
      </c>
      <c r="J16" s="90">
        <f t="shared" si="4"/>
        <v>28.74617737003058</v>
      </c>
    </row>
    <row r="17" spans="1:10" ht="30" customHeight="1">
      <c r="A17" s="73" t="s">
        <v>65</v>
      </c>
      <c r="B17" s="86">
        <v>361</v>
      </c>
      <c r="C17" s="86">
        <v>366</v>
      </c>
      <c r="D17" s="87">
        <f t="shared" si="0"/>
        <v>727</v>
      </c>
      <c r="E17" s="88">
        <v>117</v>
      </c>
      <c r="F17" s="88">
        <v>84</v>
      </c>
      <c r="G17" s="87">
        <f t="shared" si="1"/>
        <v>201</v>
      </c>
      <c r="H17" s="89">
        <f t="shared" si="2"/>
        <v>32.409972299168977</v>
      </c>
      <c r="I17" s="89">
        <f t="shared" si="3"/>
        <v>22.950819672131146</v>
      </c>
      <c r="J17" s="90">
        <f t="shared" si="4"/>
        <v>27.64786795048143</v>
      </c>
    </row>
    <row r="18" spans="1:10" ht="30" customHeight="1">
      <c r="A18" s="73" t="s">
        <v>66</v>
      </c>
      <c r="B18" s="86">
        <v>434</v>
      </c>
      <c r="C18" s="86">
        <v>393</v>
      </c>
      <c r="D18" s="87">
        <f t="shared" si="0"/>
        <v>827</v>
      </c>
      <c r="E18" s="88">
        <v>119</v>
      </c>
      <c r="F18" s="88">
        <v>105</v>
      </c>
      <c r="G18" s="87">
        <f t="shared" si="1"/>
        <v>224</v>
      </c>
      <c r="H18" s="89">
        <f t="shared" si="2"/>
        <v>27.419354838709676</v>
      </c>
      <c r="I18" s="89">
        <f t="shared" si="3"/>
        <v>26.717557251908396</v>
      </c>
      <c r="J18" s="90">
        <f t="shared" si="4"/>
        <v>27.085852478839179</v>
      </c>
    </row>
    <row r="19" spans="1:10" ht="30" customHeight="1">
      <c r="A19" s="73" t="s">
        <v>133</v>
      </c>
      <c r="B19" s="86">
        <v>783</v>
      </c>
      <c r="C19" s="86">
        <v>779</v>
      </c>
      <c r="D19" s="87">
        <f t="shared" si="0"/>
        <v>1562</v>
      </c>
      <c r="E19" s="88">
        <v>242</v>
      </c>
      <c r="F19" s="88">
        <v>214</v>
      </c>
      <c r="G19" s="87">
        <f t="shared" si="1"/>
        <v>456</v>
      </c>
      <c r="H19" s="89">
        <f t="shared" si="2"/>
        <v>30.906768837803323</v>
      </c>
      <c r="I19" s="89">
        <f t="shared" si="3"/>
        <v>27.471116816431323</v>
      </c>
      <c r="J19" s="90">
        <f t="shared" si="4"/>
        <v>29.193341869398211</v>
      </c>
    </row>
    <row r="20" spans="1:10" ht="30" customHeight="1">
      <c r="A20" s="73" t="s">
        <v>67</v>
      </c>
      <c r="B20" s="86">
        <v>435</v>
      </c>
      <c r="C20" s="86">
        <v>409</v>
      </c>
      <c r="D20" s="87">
        <f t="shared" si="0"/>
        <v>844</v>
      </c>
      <c r="E20" s="88">
        <v>155</v>
      </c>
      <c r="F20" s="88">
        <v>128</v>
      </c>
      <c r="G20" s="87">
        <f t="shared" si="1"/>
        <v>283</v>
      </c>
      <c r="H20" s="89">
        <f t="shared" si="2"/>
        <v>35.632183908045981</v>
      </c>
      <c r="I20" s="89">
        <f t="shared" si="3"/>
        <v>31.295843520782395</v>
      </c>
      <c r="J20" s="90">
        <f t="shared" si="4"/>
        <v>33.530805687203788</v>
      </c>
    </row>
    <row r="21" spans="1:10" ht="30" customHeight="1">
      <c r="A21" s="73" t="s">
        <v>69</v>
      </c>
      <c r="B21" s="86">
        <v>382</v>
      </c>
      <c r="C21" s="86">
        <v>405</v>
      </c>
      <c r="D21" s="87">
        <f t="shared" si="0"/>
        <v>787</v>
      </c>
      <c r="E21" s="88">
        <v>123</v>
      </c>
      <c r="F21" s="88">
        <v>124</v>
      </c>
      <c r="G21" s="87">
        <f t="shared" si="1"/>
        <v>247</v>
      </c>
      <c r="H21" s="89">
        <f t="shared" si="2"/>
        <v>32.198952879581149</v>
      </c>
      <c r="I21" s="89">
        <f t="shared" si="3"/>
        <v>30.617283950617285</v>
      </c>
      <c r="J21" s="90">
        <f t="shared" si="4"/>
        <v>31.385006353240151</v>
      </c>
    </row>
    <row r="22" spans="1:10" ht="30" customHeight="1" thickBot="1">
      <c r="A22" s="74" t="s">
        <v>68</v>
      </c>
      <c r="B22" s="91">
        <v>316</v>
      </c>
      <c r="C22" s="91">
        <v>312</v>
      </c>
      <c r="D22" s="92">
        <f t="shared" si="0"/>
        <v>628</v>
      </c>
      <c r="E22" s="88">
        <v>95</v>
      </c>
      <c r="F22" s="88">
        <v>77</v>
      </c>
      <c r="G22" s="92">
        <f t="shared" si="1"/>
        <v>172</v>
      </c>
      <c r="H22" s="93">
        <f t="shared" si="2"/>
        <v>30.063291139240505</v>
      </c>
      <c r="I22" s="93">
        <f t="shared" si="3"/>
        <v>24.679487179487182</v>
      </c>
      <c r="J22" s="94">
        <f t="shared" si="4"/>
        <v>27.388535031847134</v>
      </c>
    </row>
    <row r="23" spans="1:10" ht="30" customHeight="1" thickTop="1" thickBot="1">
      <c r="A23" s="48" t="s">
        <v>8</v>
      </c>
      <c r="B23" s="95">
        <f>SUM(B7:B22)</f>
        <v>7345</v>
      </c>
      <c r="C23" s="95">
        <f>SUM(C7:C22)</f>
        <v>7562</v>
      </c>
      <c r="D23" s="95">
        <f t="shared" si="0"/>
        <v>14907</v>
      </c>
      <c r="E23" s="95">
        <f>SUM(E7:E22)</f>
        <v>2408</v>
      </c>
      <c r="F23" s="95">
        <f>SUM(F7:F22)</f>
        <v>2147</v>
      </c>
      <c r="G23" s="95">
        <f t="shared" si="1"/>
        <v>4555</v>
      </c>
      <c r="H23" s="96">
        <f t="shared" si="2"/>
        <v>32.78420694349898</v>
      </c>
      <c r="I23" s="96">
        <f t="shared" si="3"/>
        <v>28.391959798994975</v>
      </c>
      <c r="J23" s="97">
        <f t="shared" si="4"/>
        <v>30.55611457704434</v>
      </c>
    </row>
    <row r="24" spans="1:10" ht="30" customHeight="1">
      <c r="A24" s="8"/>
      <c r="B24" s="8"/>
      <c r="C24" s="8"/>
      <c r="D24" s="8"/>
      <c r="E24" s="8"/>
      <c r="F24" s="8"/>
      <c r="G24" s="8"/>
      <c r="H24" s="8"/>
      <c r="I24" s="8"/>
      <c r="J24" s="8"/>
    </row>
    <row r="25" spans="1:10" ht="30" customHeight="1">
      <c r="A25" s="9"/>
      <c r="B25" s="9"/>
      <c r="C25" s="9"/>
      <c r="D25" s="9"/>
      <c r="E25" s="9"/>
      <c r="F25" s="9"/>
      <c r="G25" s="9"/>
      <c r="H25" s="9"/>
      <c r="I25" s="9"/>
      <c r="J25" s="9"/>
    </row>
    <row r="26" spans="1:10" ht="30" customHeight="1">
      <c r="A26" s="9"/>
      <c r="B26" s="9"/>
      <c r="C26" s="9"/>
      <c r="D26" s="9"/>
      <c r="E26" s="9"/>
      <c r="F26" s="9"/>
      <c r="G26" s="9"/>
      <c r="H26" s="9"/>
      <c r="I26" s="9"/>
      <c r="J26" s="9"/>
    </row>
    <row r="28" spans="1:10" ht="30" customHeight="1">
      <c r="A28" s="299"/>
      <c r="B28" s="299"/>
      <c r="C28" s="299"/>
      <c r="D28" s="299"/>
      <c r="E28" s="299"/>
      <c r="F28" s="299"/>
      <c r="G28" s="299"/>
      <c r="H28" s="299"/>
      <c r="I28" s="299"/>
      <c r="J28" s="299"/>
    </row>
    <row r="39" spans="15:58" ht="30" customHeight="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row>
    <row r="40" spans="15:58" ht="30" customHeight="1">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row>
    <row r="41" spans="15:58" ht="30" customHeight="1">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row>
    <row r="42" spans="15:58" ht="30" customHeight="1">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row>
    <row r="43" spans="15:58" ht="30" customHeight="1">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row>
    <row r="44" spans="15:58" ht="30" customHeight="1">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15:58" ht="30" customHeight="1">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sheetData>
  <mergeCells count="6">
    <mergeCell ref="A2:D2"/>
    <mergeCell ref="A28:J28"/>
    <mergeCell ref="A5:A6"/>
    <mergeCell ref="B5:D5"/>
    <mergeCell ref="E5:G5"/>
    <mergeCell ref="H5:J5"/>
  </mergeCells>
  <phoneticPr fontId="2"/>
  <pageMargins left="0.78740157480314965" right="0.31496062992125984" top="0.19685039370078741" bottom="0.19685039370078741"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5"/>
  <sheetViews>
    <sheetView zoomScale="75" zoomScaleNormal="75" workbookViewId="0"/>
  </sheetViews>
  <sheetFormatPr defaultColWidth="9" defaultRowHeight="30" customHeight="1"/>
  <cols>
    <col min="1" max="1" width="17.375" style="7" customWidth="1"/>
    <col min="2" max="10" width="8.125" style="7" customWidth="1"/>
    <col min="11" max="16384" width="9" style="7"/>
  </cols>
  <sheetData>
    <row r="2" spans="1:10" ht="30" customHeight="1" thickBot="1">
      <c r="A2" s="10" t="s">
        <v>33</v>
      </c>
    </row>
    <row r="3" spans="1:10" ht="30" customHeight="1">
      <c r="A3" s="306" t="s">
        <v>145</v>
      </c>
      <c r="B3" s="303" t="s">
        <v>15</v>
      </c>
      <c r="C3" s="303"/>
      <c r="D3" s="303"/>
      <c r="E3" s="303" t="s">
        <v>16</v>
      </c>
      <c r="F3" s="303"/>
      <c r="G3" s="303"/>
      <c r="H3" s="303" t="s">
        <v>17</v>
      </c>
      <c r="I3" s="303"/>
      <c r="J3" s="304"/>
    </row>
    <row r="4" spans="1:10" ht="30" customHeight="1">
      <c r="A4" s="310"/>
      <c r="B4" s="117" t="s">
        <v>6</v>
      </c>
      <c r="C4" s="117" t="s">
        <v>7</v>
      </c>
      <c r="D4" s="117" t="s">
        <v>8</v>
      </c>
      <c r="E4" s="117" t="s">
        <v>6</v>
      </c>
      <c r="F4" s="117" t="s">
        <v>7</v>
      </c>
      <c r="G4" s="117" t="s">
        <v>8</v>
      </c>
      <c r="H4" s="11" t="s">
        <v>6</v>
      </c>
      <c r="I4" s="11" t="s">
        <v>7</v>
      </c>
      <c r="J4" s="12" t="s">
        <v>8</v>
      </c>
    </row>
    <row r="5" spans="1:10" ht="30" customHeight="1">
      <c r="A5" s="75" t="s">
        <v>70</v>
      </c>
      <c r="B5" s="86">
        <v>4213</v>
      </c>
      <c r="C5" s="86">
        <v>3971</v>
      </c>
      <c r="D5" s="110">
        <f t="shared" ref="D5:D10" si="0">SUM(B5:C5)</f>
        <v>8184</v>
      </c>
      <c r="E5" s="107">
        <v>1190</v>
      </c>
      <c r="F5" s="88">
        <v>1054</v>
      </c>
      <c r="G5" s="110">
        <f>SUM(E5:F5)</f>
        <v>2244</v>
      </c>
      <c r="H5" s="99">
        <f t="shared" ref="H5:J10" si="1">AVERAGE(E5/B5*100)</f>
        <v>28.245905530500831</v>
      </c>
      <c r="I5" s="99">
        <f t="shared" si="1"/>
        <v>26.542432636615459</v>
      </c>
      <c r="J5" s="100">
        <f t="shared" si="1"/>
        <v>27.419354838709676</v>
      </c>
    </row>
    <row r="6" spans="1:10" ht="30" customHeight="1">
      <c r="A6" s="75" t="s">
        <v>71</v>
      </c>
      <c r="B6" s="86">
        <v>1383</v>
      </c>
      <c r="C6" s="86">
        <v>1448</v>
      </c>
      <c r="D6" s="110">
        <f t="shared" si="0"/>
        <v>2831</v>
      </c>
      <c r="E6" s="88">
        <v>433</v>
      </c>
      <c r="F6" s="88">
        <v>403</v>
      </c>
      <c r="G6" s="110">
        <f t="shared" ref="G6:G24" si="2">SUM(E6:F6)</f>
        <v>836</v>
      </c>
      <c r="H6" s="99">
        <f t="shared" si="1"/>
        <v>31.308749096167755</v>
      </c>
      <c r="I6" s="99">
        <f t="shared" si="1"/>
        <v>27.831491712707184</v>
      </c>
      <c r="J6" s="100">
        <f t="shared" si="1"/>
        <v>29.530201342281881</v>
      </c>
    </row>
    <row r="7" spans="1:10" ht="30" customHeight="1">
      <c r="A7" s="75" t="s">
        <v>72</v>
      </c>
      <c r="B7" s="86">
        <v>832</v>
      </c>
      <c r="C7" s="86">
        <v>874</v>
      </c>
      <c r="D7" s="110">
        <f t="shared" si="0"/>
        <v>1706</v>
      </c>
      <c r="E7" s="88">
        <v>291</v>
      </c>
      <c r="F7" s="88">
        <v>258</v>
      </c>
      <c r="G7" s="110">
        <f t="shared" si="2"/>
        <v>549</v>
      </c>
      <c r="H7" s="99">
        <f t="shared" si="1"/>
        <v>34.975961538461533</v>
      </c>
      <c r="I7" s="99">
        <f t="shared" si="1"/>
        <v>29.51945080091533</v>
      </c>
      <c r="J7" s="100">
        <f t="shared" si="1"/>
        <v>32.180539273153578</v>
      </c>
    </row>
    <row r="8" spans="1:10" ht="30" customHeight="1">
      <c r="A8" s="75" t="s">
        <v>73</v>
      </c>
      <c r="B8" s="86">
        <v>892</v>
      </c>
      <c r="C8" s="86">
        <v>964</v>
      </c>
      <c r="D8" s="110">
        <f t="shared" si="0"/>
        <v>1856</v>
      </c>
      <c r="E8" s="88">
        <v>348</v>
      </c>
      <c r="F8" s="88">
        <v>344</v>
      </c>
      <c r="G8" s="110">
        <f t="shared" si="2"/>
        <v>692</v>
      </c>
      <c r="H8" s="99">
        <f t="shared" si="1"/>
        <v>39.013452914798208</v>
      </c>
      <c r="I8" s="99">
        <f t="shared" si="1"/>
        <v>35.684647302904565</v>
      </c>
      <c r="J8" s="100">
        <f t="shared" si="1"/>
        <v>37.28448275862069</v>
      </c>
    </row>
    <row r="9" spans="1:10" ht="30" customHeight="1" thickBot="1">
      <c r="A9" s="76" t="s">
        <v>74</v>
      </c>
      <c r="B9" s="91">
        <v>771</v>
      </c>
      <c r="C9" s="86">
        <v>797</v>
      </c>
      <c r="D9" s="110">
        <f t="shared" si="0"/>
        <v>1568</v>
      </c>
      <c r="E9" s="88">
        <v>289</v>
      </c>
      <c r="F9" s="88">
        <v>252</v>
      </c>
      <c r="G9" s="111">
        <f t="shared" si="2"/>
        <v>541</v>
      </c>
      <c r="H9" s="101">
        <f t="shared" si="1"/>
        <v>37.483787289234762</v>
      </c>
      <c r="I9" s="101">
        <f t="shared" si="1"/>
        <v>31.618569636135508</v>
      </c>
      <c r="J9" s="108">
        <f t="shared" si="1"/>
        <v>34.502551020408163</v>
      </c>
    </row>
    <row r="10" spans="1:10" ht="30" customHeight="1" thickTop="1" thickBot="1">
      <c r="A10" s="13" t="s">
        <v>8</v>
      </c>
      <c r="B10" s="112">
        <f>SUM(B5:B9)</f>
        <v>8091</v>
      </c>
      <c r="C10" s="112">
        <f>SUM(C5:C9)</f>
        <v>8054</v>
      </c>
      <c r="D10" s="112">
        <f t="shared" si="0"/>
        <v>16145</v>
      </c>
      <c r="E10" s="112">
        <f>SUM(E5:E9)</f>
        <v>2551</v>
      </c>
      <c r="F10" s="112">
        <f>SUM(F5:F9)</f>
        <v>2311</v>
      </c>
      <c r="G10" s="112">
        <f>SUM(G5:G9)</f>
        <v>4862</v>
      </c>
      <c r="H10" s="104">
        <f t="shared" si="1"/>
        <v>31.528859226300828</v>
      </c>
      <c r="I10" s="104">
        <f t="shared" si="1"/>
        <v>28.693816737025081</v>
      </c>
      <c r="J10" s="105">
        <f t="shared" si="1"/>
        <v>30.114586559306289</v>
      </c>
    </row>
    <row r="11" spans="1:10" ht="30" customHeight="1">
      <c r="A11" s="14"/>
      <c r="B11" s="113"/>
      <c r="C11" s="113"/>
      <c r="D11" s="113"/>
      <c r="E11" s="113"/>
      <c r="F11" s="113"/>
      <c r="G11" s="113"/>
      <c r="H11" s="114"/>
      <c r="I11" s="114"/>
      <c r="J11" s="114"/>
    </row>
    <row r="12" spans="1:10" ht="30" customHeight="1">
      <c r="A12" s="15"/>
      <c r="B12" s="115"/>
      <c r="C12" s="115"/>
      <c r="D12" s="115"/>
      <c r="E12" s="115"/>
      <c r="F12" s="115"/>
      <c r="G12" s="115"/>
      <c r="H12" s="116"/>
      <c r="I12" s="116"/>
      <c r="J12" s="116"/>
    </row>
    <row r="13" spans="1:10" ht="30" customHeight="1">
      <c r="A13" s="15"/>
      <c r="B13" s="115"/>
      <c r="C13" s="115"/>
      <c r="D13" s="115"/>
      <c r="E13" s="115"/>
      <c r="F13" s="115"/>
      <c r="G13" s="115"/>
      <c r="H13" s="116"/>
      <c r="I13" s="116"/>
      <c r="J13" s="116"/>
    </row>
    <row r="14" spans="1:10" ht="30" customHeight="1" thickBot="1">
      <c r="A14" s="10" t="s">
        <v>34</v>
      </c>
      <c r="B14" s="115"/>
      <c r="C14" s="115"/>
      <c r="D14" s="115"/>
      <c r="E14" s="115"/>
      <c r="F14" s="115"/>
      <c r="G14" s="115"/>
      <c r="H14" s="116"/>
      <c r="I14" s="116"/>
      <c r="J14" s="116"/>
    </row>
    <row r="15" spans="1:10" ht="30" customHeight="1">
      <c r="A15" s="306" t="s">
        <v>145</v>
      </c>
      <c r="B15" s="308" t="s">
        <v>15</v>
      </c>
      <c r="C15" s="308"/>
      <c r="D15" s="308"/>
      <c r="E15" s="308" t="s">
        <v>16</v>
      </c>
      <c r="F15" s="308"/>
      <c r="G15" s="308"/>
      <c r="H15" s="308" t="s">
        <v>17</v>
      </c>
      <c r="I15" s="308"/>
      <c r="J15" s="309"/>
    </row>
    <row r="16" spans="1:10" ht="30" customHeight="1">
      <c r="A16" s="307"/>
      <c r="B16" s="117" t="s">
        <v>6</v>
      </c>
      <c r="C16" s="117" t="s">
        <v>7</v>
      </c>
      <c r="D16" s="117" t="s">
        <v>8</v>
      </c>
      <c r="E16" s="117" t="s">
        <v>6</v>
      </c>
      <c r="F16" s="117" t="s">
        <v>7</v>
      </c>
      <c r="G16" s="117" t="s">
        <v>8</v>
      </c>
      <c r="H16" s="118" t="s">
        <v>6</v>
      </c>
      <c r="I16" s="118" t="s">
        <v>7</v>
      </c>
      <c r="J16" s="119" t="s">
        <v>8</v>
      </c>
    </row>
    <row r="17" spans="1:10" ht="30" customHeight="1">
      <c r="A17" s="75" t="s">
        <v>75</v>
      </c>
      <c r="B17" s="86">
        <v>432</v>
      </c>
      <c r="C17" s="86">
        <v>440</v>
      </c>
      <c r="D17" s="120">
        <f t="shared" ref="D17:D24" si="3">SUM(B17:C17)</f>
        <v>872</v>
      </c>
      <c r="E17" s="88">
        <v>151</v>
      </c>
      <c r="F17" s="88">
        <v>131</v>
      </c>
      <c r="G17" s="120">
        <f t="shared" si="2"/>
        <v>282</v>
      </c>
      <c r="H17" s="99">
        <f>E17/B17*100</f>
        <v>34.953703703703702</v>
      </c>
      <c r="I17" s="99">
        <f>F17/C17*100</f>
        <v>29.772727272727273</v>
      </c>
      <c r="J17" s="100">
        <f>G17/D17*100</f>
        <v>32.339449541284402</v>
      </c>
    </row>
    <row r="18" spans="1:10" ht="30" customHeight="1">
      <c r="A18" s="76" t="s">
        <v>76</v>
      </c>
      <c r="B18" s="86">
        <v>1185</v>
      </c>
      <c r="C18" s="86">
        <v>1189</v>
      </c>
      <c r="D18" s="110">
        <f t="shared" si="3"/>
        <v>2374</v>
      </c>
      <c r="E18" s="88">
        <v>385</v>
      </c>
      <c r="F18" s="88">
        <v>373</v>
      </c>
      <c r="G18" s="110">
        <f t="shared" si="2"/>
        <v>758</v>
      </c>
      <c r="H18" s="99">
        <f t="shared" ref="H18:H24" si="4">E18/B18*100</f>
        <v>32.489451476793249</v>
      </c>
      <c r="I18" s="99">
        <f t="shared" ref="I18:I24" si="5">F18/C18*100</f>
        <v>31.370899915895713</v>
      </c>
      <c r="J18" s="100">
        <f t="shared" ref="J18:J24" si="6">G18/D18*100</f>
        <v>31.929233361415331</v>
      </c>
    </row>
    <row r="19" spans="1:10" ht="30" customHeight="1">
      <c r="A19" s="75" t="s">
        <v>77</v>
      </c>
      <c r="B19" s="86">
        <v>1779</v>
      </c>
      <c r="C19" s="86">
        <v>1793</v>
      </c>
      <c r="D19" s="110">
        <f t="shared" si="3"/>
        <v>3572</v>
      </c>
      <c r="E19" s="88">
        <v>577</v>
      </c>
      <c r="F19" s="88">
        <v>554</v>
      </c>
      <c r="G19" s="110">
        <f t="shared" si="2"/>
        <v>1131</v>
      </c>
      <c r="H19" s="99">
        <f t="shared" si="4"/>
        <v>32.43395165823496</v>
      </c>
      <c r="I19" s="99">
        <f t="shared" si="5"/>
        <v>30.897936419408811</v>
      </c>
      <c r="J19" s="100">
        <f t="shared" si="6"/>
        <v>31.662933930571107</v>
      </c>
    </row>
    <row r="20" spans="1:10" ht="30" customHeight="1">
      <c r="A20" s="75" t="s">
        <v>78</v>
      </c>
      <c r="B20" s="86">
        <v>884</v>
      </c>
      <c r="C20" s="86">
        <v>863</v>
      </c>
      <c r="D20" s="110">
        <f t="shared" si="3"/>
        <v>1747</v>
      </c>
      <c r="E20" s="88">
        <v>243</v>
      </c>
      <c r="F20" s="88">
        <v>220</v>
      </c>
      <c r="G20" s="110">
        <f t="shared" si="2"/>
        <v>463</v>
      </c>
      <c r="H20" s="99">
        <f t="shared" si="4"/>
        <v>27.488687782805432</v>
      </c>
      <c r="I20" s="99">
        <f t="shared" si="5"/>
        <v>25.492468134414832</v>
      </c>
      <c r="J20" s="100">
        <f t="shared" si="6"/>
        <v>26.50257584430452</v>
      </c>
    </row>
    <row r="21" spans="1:10" ht="30" customHeight="1">
      <c r="A21" s="75" t="s">
        <v>79</v>
      </c>
      <c r="B21" s="86">
        <v>359</v>
      </c>
      <c r="C21" s="86">
        <v>367</v>
      </c>
      <c r="D21" s="110">
        <f t="shared" si="3"/>
        <v>726</v>
      </c>
      <c r="E21" s="88">
        <v>123</v>
      </c>
      <c r="F21" s="88">
        <v>123</v>
      </c>
      <c r="G21" s="110">
        <f t="shared" si="2"/>
        <v>246</v>
      </c>
      <c r="H21" s="99">
        <f t="shared" si="4"/>
        <v>34.261838440111418</v>
      </c>
      <c r="I21" s="99">
        <f t="shared" si="5"/>
        <v>33.514986376021803</v>
      </c>
      <c r="J21" s="100">
        <f t="shared" si="6"/>
        <v>33.884297520661157</v>
      </c>
    </row>
    <row r="22" spans="1:10" ht="30" customHeight="1">
      <c r="A22" s="75" t="s">
        <v>80</v>
      </c>
      <c r="B22" s="86">
        <v>750</v>
      </c>
      <c r="C22" s="86">
        <v>738</v>
      </c>
      <c r="D22" s="110">
        <f t="shared" si="3"/>
        <v>1488</v>
      </c>
      <c r="E22" s="88">
        <v>246</v>
      </c>
      <c r="F22" s="88">
        <v>210</v>
      </c>
      <c r="G22" s="110">
        <f t="shared" si="2"/>
        <v>456</v>
      </c>
      <c r="H22" s="99">
        <f t="shared" si="4"/>
        <v>32.800000000000004</v>
      </c>
      <c r="I22" s="99">
        <f t="shared" si="5"/>
        <v>28.455284552845526</v>
      </c>
      <c r="J22" s="100">
        <f t="shared" si="6"/>
        <v>30.64516129032258</v>
      </c>
    </row>
    <row r="23" spans="1:10" ht="30" customHeight="1" thickBot="1">
      <c r="A23" s="77" t="s">
        <v>81</v>
      </c>
      <c r="B23" s="91">
        <v>2565</v>
      </c>
      <c r="C23" s="86">
        <v>2566</v>
      </c>
      <c r="D23" s="110">
        <f t="shared" si="3"/>
        <v>5131</v>
      </c>
      <c r="E23" s="88">
        <v>809</v>
      </c>
      <c r="F23" s="88">
        <v>726</v>
      </c>
      <c r="G23" s="110">
        <f t="shared" si="2"/>
        <v>1535</v>
      </c>
      <c r="H23" s="121">
        <f t="shared" si="4"/>
        <v>31.539961013645225</v>
      </c>
      <c r="I23" s="121">
        <f t="shared" si="5"/>
        <v>28.293063133281372</v>
      </c>
      <c r="J23" s="122">
        <f t="shared" si="6"/>
        <v>29.916195673358022</v>
      </c>
    </row>
    <row r="24" spans="1:10" ht="30" customHeight="1" thickTop="1" thickBot="1">
      <c r="A24" s="13" t="s">
        <v>8</v>
      </c>
      <c r="B24" s="112">
        <f>SUM(B17:B23)</f>
        <v>7954</v>
      </c>
      <c r="C24" s="112">
        <f>SUM(C17:C23)</f>
        <v>7956</v>
      </c>
      <c r="D24" s="112">
        <f t="shared" si="3"/>
        <v>15910</v>
      </c>
      <c r="E24" s="112">
        <f>SUM(E17:E23)</f>
        <v>2534</v>
      </c>
      <c r="F24" s="112">
        <f>SUM(F17:F23)</f>
        <v>2337</v>
      </c>
      <c r="G24" s="112">
        <f t="shared" si="2"/>
        <v>4871</v>
      </c>
      <c r="H24" s="125">
        <f t="shared" si="4"/>
        <v>31.858184561227056</v>
      </c>
      <c r="I24" s="125">
        <f t="shared" si="5"/>
        <v>29.374057315233788</v>
      </c>
      <c r="J24" s="126">
        <f t="shared" si="6"/>
        <v>30.615964802011312</v>
      </c>
    </row>
    <row r="25" spans="1:10" ht="30" customHeight="1">
      <c r="A25" s="8"/>
      <c r="B25" s="8"/>
      <c r="C25" s="8"/>
      <c r="D25" s="8"/>
      <c r="E25" s="8"/>
      <c r="F25" s="8"/>
      <c r="G25" s="8"/>
      <c r="H25" s="8"/>
      <c r="I25" s="8"/>
      <c r="J25" s="8"/>
    </row>
    <row r="26" spans="1:10" ht="30" customHeight="1">
      <c r="A26" s="9"/>
      <c r="B26" s="9"/>
      <c r="C26" s="9"/>
      <c r="D26" s="9"/>
      <c r="E26" s="9"/>
      <c r="F26" s="9"/>
      <c r="G26" s="9"/>
      <c r="H26" s="9"/>
      <c r="I26" s="9"/>
      <c r="J26" s="9"/>
    </row>
    <row r="27" spans="1:10" ht="30" customHeight="1">
      <c r="A27" s="305"/>
      <c r="B27" s="305"/>
      <c r="C27" s="305"/>
      <c r="D27" s="305"/>
      <c r="E27" s="305"/>
      <c r="F27" s="305"/>
      <c r="G27" s="305"/>
      <c r="H27" s="305"/>
      <c r="I27" s="305"/>
      <c r="J27" s="305"/>
    </row>
    <row r="39" spans="15:58" ht="30" customHeight="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row>
    <row r="40" spans="15:58" ht="30" customHeight="1">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row>
    <row r="41" spans="15:58" ht="30" customHeight="1">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row>
    <row r="42" spans="15:58" ht="30" customHeight="1">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row>
    <row r="43" spans="15:58" ht="30" customHeight="1">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row>
    <row r="44" spans="15:58" ht="30" customHeight="1">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15:58" ht="30" customHeight="1">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sheetData>
  <mergeCells count="9">
    <mergeCell ref="H3:J3"/>
    <mergeCell ref="A27:J27"/>
    <mergeCell ref="A15:A16"/>
    <mergeCell ref="B15:D15"/>
    <mergeCell ref="E15:G15"/>
    <mergeCell ref="H15:J15"/>
    <mergeCell ref="A3:A4"/>
    <mergeCell ref="B3:D3"/>
    <mergeCell ref="E3:G3"/>
  </mergeCells>
  <phoneticPr fontId="2"/>
  <pageMargins left="0.78740157480314965" right="0.31496062992125984" top="0.59055118110236227" bottom="0.19685039370078741" header="0.19685039370078741" footer="0.1968503937007874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thickBot="1">
      <c r="A1" s="50" t="s">
        <v>35</v>
      </c>
      <c r="B1" s="51"/>
      <c r="C1" s="51"/>
      <c r="D1" s="51"/>
      <c r="E1" s="51"/>
      <c r="F1" s="51"/>
      <c r="G1" s="51"/>
      <c r="H1" s="7"/>
      <c r="I1" s="7"/>
      <c r="J1" s="7"/>
    </row>
    <row r="2" spans="1:10" ht="30" customHeight="1">
      <c r="A2" s="300" t="s">
        <v>145</v>
      </c>
      <c r="B2" s="302" t="s">
        <v>15</v>
      </c>
      <c r="C2" s="302"/>
      <c r="D2" s="302"/>
      <c r="E2" s="302" t="s">
        <v>16</v>
      </c>
      <c r="F2" s="302"/>
      <c r="G2" s="302"/>
      <c r="H2" s="303" t="s">
        <v>17</v>
      </c>
      <c r="I2" s="303"/>
      <c r="J2" s="304"/>
    </row>
    <row r="3" spans="1:10" ht="30" customHeight="1">
      <c r="A3" s="301"/>
      <c r="B3" s="47" t="s">
        <v>6</v>
      </c>
      <c r="C3" s="47" t="s">
        <v>7</v>
      </c>
      <c r="D3" s="47" t="s">
        <v>8</v>
      </c>
      <c r="E3" s="47" t="s">
        <v>6</v>
      </c>
      <c r="F3" s="47" t="s">
        <v>7</v>
      </c>
      <c r="G3" s="47" t="s">
        <v>8</v>
      </c>
      <c r="H3" s="11" t="s">
        <v>6</v>
      </c>
      <c r="I3" s="11" t="s">
        <v>7</v>
      </c>
      <c r="J3" s="12" t="s">
        <v>8</v>
      </c>
    </row>
    <row r="4" spans="1:10" ht="30" customHeight="1">
      <c r="A4" s="73" t="s">
        <v>31</v>
      </c>
      <c r="B4" s="86">
        <v>3029</v>
      </c>
      <c r="C4" s="86">
        <v>3036</v>
      </c>
      <c r="D4" s="87">
        <f>SUM(B4:C4)</f>
        <v>6065</v>
      </c>
      <c r="E4" s="88">
        <v>809</v>
      </c>
      <c r="F4" s="88">
        <v>784</v>
      </c>
      <c r="G4" s="87">
        <f>SUM(E4:F4)</f>
        <v>1593</v>
      </c>
      <c r="H4" s="99">
        <f>AVERAGE(E4/B4*100)</f>
        <v>26.708484648398812</v>
      </c>
      <c r="I4" s="99">
        <f t="shared" ref="I4:J20" si="0">AVERAGE(F4/C4*100)</f>
        <v>25.823451910408433</v>
      </c>
      <c r="J4" s="100">
        <f t="shared" si="0"/>
        <v>26.265457543281123</v>
      </c>
    </row>
    <row r="5" spans="1:10" ht="30" customHeight="1">
      <c r="A5" s="73" t="s">
        <v>36</v>
      </c>
      <c r="B5" s="86">
        <v>771</v>
      </c>
      <c r="C5" s="86">
        <v>780</v>
      </c>
      <c r="D5" s="87">
        <f t="shared" ref="D5:D27" si="1">SUM(B5:C5)</f>
        <v>1551</v>
      </c>
      <c r="E5" s="88">
        <v>203</v>
      </c>
      <c r="F5" s="88">
        <v>197</v>
      </c>
      <c r="G5" s="87">
        <f t="shared" ref="G5:G27" si="2">SUM(E5:F5)</f>
        <v>400</v>
      </c>
      <c r="H5" s="99">
        <f t="shared" ref="H5:J27" si="3">AVERAGE(E5/B5*100)</f>
        <v>26.329442282749678</v>
      </c>
      <c r="I5" s="99">
        <f t="shared" si="0"/>
        <v>25.256410256410255</v>
      </c>
      <c r="J5" s="100">
        <f t="shared" si="0"/>
        <v>25.789813023855579</v>
      </c>
    </row>
    <row r="6" spans="1:10" ht="30" customHeight="1">
      <c r="A6" s="73" t="s">
        <v>37</v>
      </c>
      <c r="B6" s="86">
        <v>2076</v>
      </c>
      <c r="C6" s="86">
        <v>1983</v>
      </c>
      <c r="D6" s="87">
        <f t="shared" si="1"/>
        <v>4059</v>
      </c>
      <c r="E6" s="88">
        <v>576</v>
      </c>
      <c r="F6" s="88">
        <v>510</v>
      </c>
      <c r="G6" s="87">
        <f t="shared" si="2"/>
        <v>1086</v>
      </c>
      <c r="H6" s="99">
        <f t="shared" si="3"/>
        <v>27.74566473988439</v>
      </c>
      <c r="I6" s="99">
        <f t="shared" si="0"/>
        <v>25.718608169440245</v>
      </c>
      <c r="J6" s="100">
        <f t="shared" si="0"/>
        <v>26.755358462675538</v>
      </c>
    </row>
    <row r="7" spans="1:10" ht="30" customHeight="1">
      <c r="A7" s="73" t="s">
        <v>38</v>
      </c>
      <c r="B7" s="86">
        <v>796</v>
      </c>
      <c r="C7" s="86">
        <v>794</v>
      </c>
      <c r="D7" s="87">
        <f t="shared" si="1"/>
        <v>1590</v>
      </c>
      <c r="E7" s="88">
        <v>324</v>
      </c>
      <c r="F7" s="88">
        <v>269</v>
      </c>
      <c r="G7" s="87">
        <f t="shared" si="2"/>
        <v>593</v>
      </c>
      <c r="H7" s="99">
        <f t="shared" si="3"/>
        <v>40.7035175879397</v>
      </c>
      <c r="I7" s="99">
        <f t="shared" si="0"/>
        <v>33.879093198992443</v>
      </c>
      <c r="J7" s="100">
        <f t="shared" si="0"/>
        <v>37.295597484276726</v>
      </c>
    </row>
    <row r="8" spans="1:10" ht="30" customHeight="1">
      <c r="A8" s="73" t="s">
        <v>40</v>
      </c>
      <c r="B8" s="86">
        <v>550</v>
      </c>
      <c r="C8" s="86">
        <v>529</v>
      </c>
      <c r="D8" s="87">
        <f t="shared" si="1"/>
        <v>1079</v>
      </c>
      <c r="E8" s="88">
        <v>178</v>
      </c>
      <c r="F8" s="88">
        <v>155</v>
      </c>
      <c r="G8" s="87">
        <f t="shared" si="2"/>
        <v>333</v>
      </c>
      <c r="H8" s="99">
        <f t="shared" si="3"/>
        <v>32.36363636363636</v>
      </c>
      <c r="I8" s="99">
        <f t="shared" si="0"/>
        <v>29.300567107750474</v>
      </c>
      <c r="J8" s="100">
        <f t="shared" si="0"/>
        <v>30.861909175162189</v>
      </c>
    </row>
    <row r="9" spans="1:10" ht="30" customHeight="1">
      <c r="A9" s="73" t="s">
        <v>41</v>
      </c>
      <c r="B9" s="86">
        <v>437</v>
      </c>
      <c r="C9" s="86">
        <v>413</v>
      </c>
      <c r="D9" s="87">
        <f t="shared" si="1"/>
        <v>850</v>
      </c>
      <c r="E9" s="88">
        <v>140</v>
      </c>
      <c r="F9" s="88">
        <v>138</v>
      </c>
      <c r="G9" s="87">
        <f t="shared" si="2"/>
        <v>278</v>
      </c>
      <c r="H9" s="99">
        <f t="shared" si="3"/>
        <v>32.036613272311214</v>
      </c>
      <c r="I9" s="99">
        <f t="shared" si="0"/>
        <v>33.414043583535111</v>
      </c>
      <c r="J9" s="100">
        <f t="shared" si="0"/>
        <v>32.705882352941181</v>
      </c>
    </row>
    <row r="10" spans="1:10" ht="30" customHeight="1">
      <c r="A10" s="73" t="s">
        <v>42</v>
      </c>
      <c r="B10" s="86">
        <v>387</v>
      </c>
      <c r="C10" s="86">
        <v>405</v>
      </c>
      <c r="D10" s="87">
        <f t="shared" si="1"/>
        <v>792</v>
      </c>
      <c r="E10" s="88">
        <v>170</v>
      </c>
      <c r="F10" s="88">
        <v>149</v>
      </c>
      <c r="G10" s="87">
        <f t="shared" si="2"/>
        <v>319</v>
      </c>
      <c r="H10" s="99">
        <f t="shared" si="3"/>
        <v>43.927648578811365</v>
      </c>
      <c r="I10" s="99">
        <f t="shared" si="0"/>
        <v>36.790123456790127</v>
      </c>
      <c r="J10" s="100">
        <f t="shared" si="0"/>
        <v>40.277777777777779</v>
      </c>
    </row>
    <row r="11" spans="1:10" ht="30" customHeight="1">
      <c r="A11" s="73" t="s">
        <v>43</v>
      </c>
      <c r="B11" s="86">
        <v>3163</v>
      </c>
      <c r="C11" s="86">
        <v>3195</v>
      </c>
      <c r="D11" s="87">
        <f t="shared" si="1"/>
        <v>6358</v>
      </c>
      <c r="E11" s="88">
        <v>943</v>
      </c>
      <c r="F11" s="88">
        <v>904</v>
      </c>
      <c r="G11" s="87">
        <f t="shared" si="2"/>
        <v>1847</v>
      </c>
      <c r="H11" s="99">
        <f t="shared" si="3"/>
        <v>29.813468226367373</v>
      </c>
      <c r="I11" s="99">
        <f t="shared" si="0"/>
        <v>28.294209702660407</v>
      </c>
      <c r="J11" s="100">
        <f t="shared" si="0"/>
        <v>29.050015728216422</v>
      </c>
    </row>
    <row r="12" spans="1:10" ht="30" customHeight="1">
      <c r="A12" s="73" t="s">
        <v>44</v>
      </c>
      <c r="B12" s="86">
        <v>237</v>
      </c>
      <c r="C12" s="86">
        <v>254</v>
      </c>
      <c r="D12" s="87">
        <f t="shared" si="1"/>
        <v>491</v>
      </c>
      <c r="E12" s="88">
        <v>93</v>
      </c>
      <c r="F12" s="88">
        <v>77</v>
      </c>
      <c r="G12" s="87">
        <f t="shared" si="2"/>
        <v>170</v>
      </c>
      <c r="H12" s="99">
        <f t="shared" si="3"/>
        <v>39.24050632911392</v>
      </c>
      <c r="I12" s="99">
        <f t="shared" si="0"/>
        <v>30.314960629921263</v>
      </c>
      <c r="J12" s="100">
        <f t="shared" si="0"/>
        <v>34.623217922606926</v>
      </c>
    </row>
    <row r="13" spans="1:10" ht="30" customHeight="1">
      <c r="A13" s="73" t="s">
        <v>45</v>
      </c>
      <c r="B13" s="86">
        <v>392</v>
      </c>
      <c r="C13" s="86">
        <v>421</v>
      </c>
      <c r="D13" s="87">
        <f t="shared" si="1"/>
        <v>813</v>
      </c>
      <c r="E13" s="88">
        <v>122</v>
      </c>
      <c r="F13" s="88">
        <v>120</v>
      </c>
      <c r="G13" s="87">
        <f t="shared" si="2"/>
        <v>242</v>
      </c>
      <c r="H13" s="99">
        <f t="shared" si="3"/>
        <v>31.122448979591837</v>
      </c>
      <c r="I13" s="99">
        <f t="shared" si="0"/>
        <v>28.50356294536817</v>
      </c>
      <c r="J13" s="100">
        <f t="shared" si="0"/>
        <v>29.766297662976633</v>
      </c>
    </row>
    <row r="14" spans="1:10" ht="30" customHeight="1">
      <c r="A14" s="73" t="s">
        <v>46</v>
      </c>
      <c r="B14" s="86">
        <v>1805</v>
      </c>
      <c r="C14" s="86">
        <v>1724</v>
      </c>
      <c r="D14" s="87">
        <f t="shared" si="1"/>
        <v>3529</v>
      </c>
      <c r="E14" s="88">
        <v>750</v>
      </c>
      <c r="F14" s="88">
        <v>684</v>
      </c>
      <c r="G14" s="87">
        <f t="shared" si="2"/>
        <v>1434</v>
      </c>
      <c r="H14" s="99">
        <f t="shared" si="3"/>
        <v>41.551246537396118</v>
      </c>
      <c r="I14" s="99">
        <f t="shared" si="0"/>
        <v>39.675174013921115</v>
      </c>
      <c r="J14" s="100">
        <f t="shared" si="0"/>
        <v>40.634740719750639</v>
      </c>
    </row>
    <row r="15" spans="1:10" ht="30" customHeight="1">
      <c r="A15" s="73" t="s">
        <v>47</v>
      </c>
      <c r="B15" s="86">
        <v>770</v>
      </c>
      <c r="C15" s="86">
        <v>807</v>
      </c>
      <c r="D15" s="87">
        <f t="shared" si="1"/>
        <v>1577</v>
      </c>
      <c r="E15" s="88">
        <v>223</v>
      </c>
      <c r="F15" s="88">
        <v>192</v>
      </c>
      <c r="G15" s="87">
        <f t="shared" si="2"/>
        <v>415</v>
      </c>
      <c r="H15" s="99">
        <f t="shared" si="3"/>
        <v>28.961038961038959</v>
      </c>
      <c r="I15" s="99">
        <f t="shared" si="0"/>
        <v>23.791821561338288</v>
      </c>
      <c r="J15" s="100">
        <f t="shared" si="0"/>
        <v>26.315789473684209</v>
      </c>
    </row>
    <row r="16" spans="1:10" ht="30" customHeight="1">
      <c r="A16" s="73" t="s">
        <v>172</v>
      </c>
      <c r="B16" s="86">
        <v>3561</v>
      </c>
      <c r="C16" s="86">
        <v>3596</v>
      </c>
      <c r="D16" s="87">
        <f t="shared" ref="D16" si="4">SUM(B16:C16)</f>
        <v>7157</v>
      </c>
      <c r="E16" s="107">
        <v>1155</v>
      </c>
      <c r="F16" s="88">
        <v>1024</v>
      </c>
      <c r="G16" s="87">
        <f t="shared" ref="G16" si="5">SUM(E16:F16)</f>
        <v>2179</v>
      </c>
      <c r="H16" s="99">
        <f t="shared" ref="H16" si="6">AVERAGE(E16/B16*100)</f>
        <v>32.434709351305813</v>
      </c>
      <c r="I16" s="99">
        <f t="shared" ref="I16" si="7">AVERAGE(F16/C16*100)</f>
        <v>28.476084538375972</v>
      </c>
      <c r="J16" s="100">
        <f t="shared" ref="J16" si="8">AVERAGE(G16/D16*100)</f>
        <v>30.445717479390805</v>
      </c>
    </row>
    <row r="17" spans="1:10" ht="30" customHeight="1">
      <c r="A17" s="73" t="s">
        <v>48</v>
      </c>
      <c r="B17" s="86">
        <v>3601</v>
      </c>
      <c r="C17" s="86">
        <v>2561</v>
      </c>
      <c r="D17" s="87">
        <f t="shared" si="1"/>
        <v>6162</v>
      </c>
      <c r="E17" s="107">
        <v>1269</v>
      </c>
      <c r="F17" s="88">
        <v>914</v>
      </c>
      <c r="G17" s="87">
        <f t="shared" si="2"/>
        <v>2183</v>
      </c>
      <c r="H17" s="99">
        <f t="shared" si="3"/>
        <v>35.240211052485421</v>
      </c>
      <c r="I17" s="99">
        <f t="shared" si="0"/>
        <v>35.689183912534169</v>
      </c>
      <c r="J17" s="100">
        <f t="shared" si="0"/>
        <v>35.42680947744239</v>
      </c>
    </row>
    <row r="18" spans="1:10" ht="30" customHeight="1">
      <c r="A18" s="73" t="s">
        <v>49</v>
      </c>
      <c r="B18" s="86">
        <v>912</v>
      </c>
      <c r="C18" s="86">
        <v>860</v>
      </c>
      <c r="D18" s="87">
        <f t="shared" si="1"/>
        <v>1772</v>
      </c>
      <c r="E18" s="88">
        <v>321</v>
      </c>
      <c r="F18" s="88">
        <v>285</v>
      </c>
      <c r="G18" s="87">
        <f t="shared" si="2"/>
        <v>606</v>
      </c>
      <c r="H18" s="99">
        <f t="shared" si="3"/>
        <v>35.19736842105263</v>
      </c>
      <c r="I18" s="99">
        <f t="shared" si="0"/>
        <v>33.139534883720927</v>
      </c>
      <c r="J18" s="100">
        <f t="shared" si="0"/>
        <v>34.198645598194133</v>
      </c>
    </row>
    <row r="19" spans="1:10" ht="30" customHeight="1">
      <c r="A19" s="73" t="s">
        <v>50</v>
      </c>
      <c r="B19" s="86">
        <v>1873</v>
      </c>
      <c r="C19" s="86">
        <v>1896</v>
      </c>
      <c r="D19" s="87">
        <f t="shared" si="1"/>
        <v>3769</v>
      </c>
      <c r="E19" s="88">
        <v>687</v>
      </c>
      <c r="F19" s="88">
        <v>617</v>
      </c>
      <c r="G19" s="87">
        <f t="shared" si="2"/>
        <v>1304</v>
      </c>
      <c r="H19" s="99">
        <f t="shared" si="3"/>
        <v>36.679124399359317</v>
      </c>
      <c r="I19" s="99">
        <f t="shared" si="0"/>
        <v>32.542194092827003</v>
      </c>
      <c r="J19" s="100">
        <f t="shared" si="0"/>
        <v>34.598036614486603</v>
      </c>
    </row>
    <row r="20" spans="1:10" ht="30" customHeight="1">
      <c r="A20" s="73" t="s">
        <v>39</v>
      </c>
      <c r="B20" s="86">
        <v>1719</v>
      </c>
      <c r="C20" s="86">
        <v>1618</v>
      </c>
      <c r="D20" s="87">
        <f t="shared" si="1"/>
        <v>3337</v>
      </c>
      <c r="E20" s="88">
        <v>734</v>
      </c>
      <c r="F20" s="88">
        <v>648</v>
      </c>
      <c r="G20" s="87">
        <f t="shared" si="2"/>
        <v>1382</v>
      </c>
      <c r="H20" s="99">
        <f t="shared" si="3"/>
        <v>42.699243746364161</v>
      </c>
      <c r="I20" s="99">
        <f t="shared" si="0"/>
        <v>40.049443757725591</v>
      </c>
      <c r="J20" s="100">
        <f t="shared" si="0"/>
        <v>41.41444411147738</v>
      </c>
    </row>
    <row r="21" spans="1:10" ht="30" customHeight="1">
      <c r="A21" s="73" t="s">
        <v>51</v>
      </c>
      <c r="B21" s="86">
        <v>1753</v>
      </c>
      <c r="C21" s="86">
        <v>1759</v>
      </c>
      <c r="D21" s="87">
        <f t="shared" si="1"/>
        <v>3512</v>
      </c>
      <c r="E21" s="88">
        <v>512</v>
      </c>
      <c r="F21" s="88">
        <v>475</v>
      </c>
      <c r="G21" s="87">
        <f t="shared" si="2"/>
        <v>987</v>
      </c>
      <c r="H21" s="99">
        <f t="shared" si="3"/>
        <v>29.207073588134623</v>
      </c>
      <c r="I21" s="99">
        <f t="shared" si="3"/>
        <v>27.00397953382604</v>
      </c>
      <c r="J21" s="100">
        <f t="shared" si="3"/>
        <v>28.103644646924831</v>
      </c>
    </row>
    <row r="22" spans="1:10" ht="30" customHeight="1">
      <c r="A22" s="73" t="s">
        <v>52</v>
      </c>
      <c r="B22" s="86">
        <v>1055</v>
      </c>
      <c r="C22" s="86">
        <v>981</v>
      </c>
      <c r="D22" s="87">
        <f t="shared" si="1"/>
        <v>2036</v>
      </c>
      <c r="E22" s="88">
        <v>321</v>
      </c>
      <c r="F22" s="88">
        <v>267</v>
      </c>
      <c r="G22" s="87">
        <f t="shared" si="2"/>
        <v>588</v>
      </c>
      <c r="H22" s="99">
        <f t="shared" si="3"/>
        <v>30.426540284360186</v>
      </c>
      <c r="I22" s="99">
        <f t="shared" si="3"/>
        <v>27.217125382262996</v>
      </c>
      <c r="J22" s="100">
        <f t="shared" si="3"/>
        <v>28.880157170923383</v>
      </c>
    </row>
    <row r="23" spans="1:10" ht="30" customHeight="1">
      <c r="A23" s="73" t="s">
        <v>53</v>
      </c>
      <c r="B23" s="86">
        <v>3584</v>
      </c>
      <c r="C23" s="86">
        <v>3557</v>
      </c>
      <c r="D23" s="87">
        <f t="shared" si="1"/>
        <v>7141</v>
      </c>
      <c r="E23" s="107">
        <v>1478</v>
      </c>
      <c r="F23" s="107">
        <v>1408</v>
      </c>
      <c r="G23" s="87">
        <f t="shared" si="2"/>
        <v>2886</v>
      </c>
      <c r="H23" s="99">
        <f t="shared" si="3"/>
        <v>41.238839285714285</v>
      </c>
      <c r="I23" s="99">
        <f t="shared" si="3"/>
        <v>39.583919032892886</v>
      </c>
      <c r="J23" s="100">
        <f t="shared" si="3"/>
        <v>40.414507772020727</v>
      </c>
    </row>
    <row r="24" spans="1:10" ht="30" customHeight="1">
      <c r="A24" s="73" t="s">
        <v>54</v>
      </c>
      <c r="B24" s="86">
        <v>1293</v>
      </c>
      <c r="C24" s="86">
        <v>1283</v>
      </c>
      <c r="D24" s="87">
        <f t="shared" si="1"/>
        <v>2576</v>
      </c>
      <c r="E24" s="88">
        <v>503</v>
      </c>
      <c r="F24" s="88">
        <v>466</v>
      </c>
      <c r="G24" s="87">
        <f t="shared" si="2"/>
        <v>969</v>
      </c>
      <c r="H24" s="99">
        <f t="shared" si="3"/>
        <v>38.901778808971379</v>
      </c>
      <c r="I24" s="99">
        <f t="shared" si="3"/>
        <v>36.321122369446606</v>
      </c>
      <c r="J24" s="100">
        <f t="shared" si="3"/>
        <v>37.616459627329192</v>
      </c>
    </row>
    <row r="25" spans="1:10" ht="30" customHeight="1">
      <c r="A25" s="74" t="s">
        <v>55</v>
      </c>
      <c r="B25" s="86">
        <v>3295</v>
      </c>
      <c r="C25" s="86">
        <v>3152</v>
      </c>
      <c r="D25" s="87">
        <f t="shared" ref="D25" si="9">SUM(B25:C25)</f>
        <v>6447</v>
      </c>
      <c r="E25" s="107">
        <v>1266</v>
      </c>
      <c r="F25" s="88">
        <v>1100</v>
      </c>
      <c r="G25" s="92">
        <f t="shared" ref="G25" si="10">SUM(E25:F25)</f>
        <v>2366</v>
      </c>
      <c r="H25" s="101">
        <f t="shared" ref="H25" si="11">AVERAGE(E25/B25*100)</f>
        <v>38.421851289833079</v>
      </c>
      <c r="I25" s="101">
        <f t="shared" ref="I25" si="12">AVERAGE(F25/C25*100)</f>
        <v>34.898477157360411</v>
      </c>
      <c r="J25" s="100">
        <f t="shared" ref="J25" si="13">AVERAGE(G25/D25*100)</f>
        <v>36.699239956568945</v>
      </c>
    </row>
    <row r="26" spans="1:10" ht="30" customHeight="1" thickBot="1">
      <c r="A26" s="74" t="s">
        <v>180</v>
      </c>
      <c r="B26" s="91">
        <v>4579</v>
      </c>
      <c r="C26" s="86">
        <v>4288</v>
      </c>
      <c r="D26" s="87">
        <f t="shared" si="1"/>
        <v>8867</v>
      </c>
      <c r="E26" s="88">
        <v>1508</v>
      </c>
      <c r="F26" s="88">
        <v>1385</v>
      </c>
      <c r="G26" s="92">
        <f t="shared" si="2"/>
        <v>2893</v>
      </c>
      <c r="H26" s="101">
        <f t="shared" si="3"/>
        <v>32.932954793623061</v>
      </c>
      <c r="I26" s="101">
        <f t="shared" si="3"/>
        <v>32.299440298507463</v>
      </c>
      <c r="J26" s="127">
        <f t="shared" si="3"/>
        <v>32.626592985226125</v>
      </c>
    </row>
    <row r="27" spans="1:10" ht="30" customHeight="1" thickTop="1" thickBot="1">
      <c r="A27" s="48" t="s">
        <v>8</v>
      </c>
      <c r="B27" s="103">
        <f>SUM(B4:B26)</f>
        <v>41638</v>
      </c>
      <c r="C27" s="103">
        <f>SUM(C4:C26)</f>
        <v>39892</v>
      </c>
      <c r="D27" s="103">
        <f t="shared" si="1"/>
        <v>81530</v>
      </c>
      <c r="E27" s="103">
        <f>SUM(E4:E26)</f>
        <v>14285</v>
      </c>
      <c r="F27" s="103">
        <f>SUM(F4:F26)</f>
        <v>12768</v>
      </c>
      <c r="G27" s="103">
        <f t="shared" si="2"/>
        <v>27053</v>
      </c>
      <c r="H27" s="104">
        <f t="shared" si="3"/>
        <v>34.307603631298335</v>
      </c>
      <c r="I27" s="104">
        <f t="shared" si="3"/>
        <v>32.006417326782312</v>
      </c>
      <c r="J27" s="105">
        <f t="shared" si="3"/>
        <v>33.181650926039495</v>
      </c>
    </row>
    <row r="28" spans="1:10" ht="30" customHeight="1">
      <c r="A28" s="8"/>
      <c r="B28" s="8"/>
      <c r="C28" s="8"/>
      <c r="D28" s="8"/>
      <c r="E28" s="8"/>
      <c r="F28" s="8"/>
      <c r="G28" s="8"/>
      <c r="H28" s="8"/>
      <c r="I28" s="8"/>
      <c r="J28" s="8"/>
    </row>
    <row r="29" spans="1:10" ht="30" customHeight="1">
      <c r="A29" s="299"/>
      <c r="B29" s="299"/>
      <c r="C29" s="299"/>
      <c r="D29" s="299"/>
      <c r="E29" s="299"/>
      <c r="F29" s="299"/>
      <c r="G29" s="299"/>
      <c r="H29" s="299"/>
      <c r="I29" s="299"/>
      <c r="J29" s="299"/>
    </row>
    <row r="30" spans="1:10" ht="30" customHeight="1"/>
    <row r="39" spans="15: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58">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5">
    <mergeCell ref="A29:J29"/>
    <mergeCell ref="A2:A3"/>
    <mergeCell ref="B2:D2"/>
    <mergeCell ref="E2:G2"/>
    <mergeCell ref="H2:J2"/>
  </mergeCells>
  <phoneticPr fontId="2"/>
  <pageMargins left="0.78740157480314965" right="0.19685039370078741" top="0.59055118110236227"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c r="A1" s="49"/>
      <c r="B1" s="49"/>
      <c r="C1" s="49"/>
      <c r="D1" s="49"/>
      <c r="E1" s="49"/>
      <c r="F1" s="49"/>
      <c r="G1" s="49"/>
    </row>
    <row r="2" spans="1:10" ht="30" customHeight="1" thickBot="1">
      <c r="A2" s="311" t="s">
        <v>169</v>
      </c>
      <c r="B2" s="311"/>
      <c r="C2" s="311"/>
      <c r="D2" s="311"/>
      <c r="E2" s="311"/>
      <c r="F2" s="311"/>
      <c r="G2" s="51"/>
      <c r="H2" s="7"/>
      <c r="I2" s="7"/>
      <c r="J2" s="7"/>
    </row>
    <row r="3" spans="1:10" ht="30" customHeight="1">
      <c r="A3" s="300" t="s">
        <v>145</v>
      </c>
      <c r="B3" s="302" t="s">
        <v>15</v>
      </c>
      <c r="C3" s="302"/>
      <c r="D3" s="302"/>
      <c r="E3" s="302" t="s">
        <v>16</v>
      </c>
      <c r="F3" s="302"/>
      <c r="G3" s="302"/>
      <c r="H3" s="303" t="s">
        <v>17</v>
      </c>
      <c r="I3" s="303"/>
      <c r="J3" s="304"/>
    </row>
    <row r="4" spans="1:10" ht="30" customHeight="1">
      <c r="A4" s="301"/>
      <c r="B4" s="47" t="s">
        <v>6</v>
      </c>
      <c r="C4" s="47" t="s">
        <v>7</v>
      </c>
      <c r="D4" s="47" t="s">
        <v>8</v>
      </c>
      <c r="E4" s="47" t="s">
        <v>6</v>
      </c>
      <c r="F4" s="47" t="s">
        <v>7</v>
      </c>
      <c r="G4" s="47" t="s">
        <v>8</v>
      </c>
      <c r="H4" s="11" t="s">
        <v>6</v>
      </c>
      <c r="I4" s="11" t="s">
        <v>7</v>
      </c>
      <c r="J4" s="12" t="s">
        <v>8</v>
      </c>
    </row>
    <row r="5" spans="1:10" ht="30" customHeight="1">
      <c r="A5" s="73" t="s">
        <v>82</v>
      </c>
      <c r="B5" s="86">
        <v>1709</v>
      </c>
      <c r="C5" s="86">
        <v>1839</v>
      </c>
      <c r="D5" s="87">
        <f t="shared" ref="D5:D21" si="0">SUM(B5:C5)</f>
        <v>3548</v>
      </c>
      <c r="E5" s="88">
        <v>559</v>
      </c>
      <c r="F5" s="88">
        <v>558</v>
      </c>
      <c r="G5" s="87">
        <f t="shared" ref="G5:G20" si="1">SUM(E5:F5)</f>
        <v>1117</v>
      </c>
      <c r="H5" s="99">
        <f>AVERAGE(E5/B5*100)</f>
        <v>32.70918665886483</v>
      </c>
      <c r="I5" s="99">
        <f t="shared" ref="I5:J21" si="2">AVERAGE(F5/C5*100)</f>
        <v>30.342577487765087</v>
      </c>
      <c r="J5" s="100">
        <f t="shared" si="2"/>
        <v>31.482525366403607</v>
      </c>
    </row>
    <row r="6" spans="1:10" ht="30" customHeight="1">
      <c r="A6" s="73" t="s">
        <v>83</v>
      </c>
      <c r="B6" s="86">
        <v>145</v>
      </c>
      <c r="C6" s="86">
        <v>175</v>
      </c>
      <c r="D6" s="87">
        <f t="shared" si="0"/>
        <v>320</v>
      </c>
      <c r="E6" s="88">
        <v>60</v>
      </c>
      <c r="F6" s="88">
        <v>61</v>
      </c>
      <c r="G6" s="87">
        <f t="shared" si="1"/>
        <v>121</v>
      </c>
      <c r="H6" s="99">
        <f t="shared" ref="H6:H21" si="3">AVERAGE(E6/B6*100)</f>
        <v>41.379310344827587</v>
      </c>
      <c r="I6" s="99">
        <f t="shared" si="2"/>
        <v>34.857142857142861</v>
      </c>
      <c r="J6" s="100">
        <f t="shared" si="2"/>
        <v>37.8125</v>
      </c>
    </row>
    <row r="7" spans="1:10" ht="30" customHeight="1">
      <c r="A7" s="73" t="s">
        <v>84</v>
      </c>
      <c r="B7" s="86">
        <v>1415</v>
      </c>
      <c r="C7" s="86">
        <v>1417</v>
      </c>
      <c r="D7" s="87">
        <f t="shared" si="0"/>
        <v>2832</v>
      </c>
      <c r="E7" s="88">
        <v>509</v>
      </c>
      <c r="F7" s="88">
        <v>481</v>
      </c>
      <c r="G7" s="87">
        <f t="shared" si="1"/>
        <v>990</v>
      </c>
      <c r="H7" s="99">
        <f t="shared" si="3"/>
        <v>35.971731448763251</v>
      </c>
      <c r="I7" s="99">
        <f t="shared" si="2"/>
        <v>33.944954128440372</v>
      </c>
      <c r="J7" s="100">
        <f t="shared" si="2"/>
        <v>34.957627118644069</v>
      </c>
    </row>
    <row r="8" spans="1:10" ht="30" customHeight="1">
      <c r="A8" s="73" t="s">
        <v>96</v>
      </c>
      <c r="B8" s="86">
        <v>710</v>
      </c>
      <c r="C8" s="86">
        <v>664</v>
      </c>
      <c r="D8" s="87">
        <f t="shared" si="0"/>
        <v>1374</v>
      </c>
      <c r="E8" s="88">
        <v>274</v>
      </c>
      <c r="F8" s="88">
        <v>233</v>
      </c>
      <c r="G8" s="87">
        <f t="shared" si="1"/>
        <v>507</v>
      </c>
      <c r="H8" s="99">
        <f t="shared" si="3"/>
        <v>38.591549295774648</v>
      </c>
      <c r="I8" s="99">
        <f t="shared" si="2"/>
        <v>35.090361445783131</v>
      </c>
      <c r="J8" s="100">
        <f t="shared" si="2"/>
        <v>36.899563318777297</v>
      </c>
    </row>
    <row r="9" spans="1:10" ht="30" customHeight="1">
      <c r="A9" s="73" t="s">
        <v>85</v>
      </c>
      <c r="B9" s="86">
        <v>811</v>
      </c>
      <c r="C9" s="86">
        <v>859</v>
      </c>
      <c r="D9" s="87">
        <f t="shared" si="0"/>
        <v>1670</v>
      </c>
      <c r="E9" s="88">
        <v>405</v>
      </c>
      <c r="F9" s="88">
        <v>410</v>
      </c>
      <c r="G9" s="87">
        <f t="shared" si="1"/>
        <v>815</v>
      </c>
      <c r="H9" s="99">
        <f t="shared" si="3"/>
        <v>49.9383477188656</v>
      </c>
      <c r="I9" s="99">
        <f t="shared" si="2"/>
        <v>47.729918509895228</v>
      </c>
      <c r="J9" s="100">
        <f t="shared" si="2"/>
        <v>48.802395209580837</v>
      </c>
    </row>
    <row r="10" spans="1:10" ht="30" customHeight="1">
      <c r="A10" s="73" t="s">
        <v>86</v>
      </c>
      <c r="B10" s="86">
        <v>1968</v>
      </c>
      <c r="C10" s="86">
        <v>1893</v>
      </c>
      <c r="D10" s="87">
        <f t="shared" si="0"/>
        <v>3861</v>
      </c>
      <c r="E10" s="88">
        <v>671</v>
      </c>
      <c r="F10" s="88">
        <v>612</v>
      </c>
      <c r="G10" s="87">
        <f t="shared" si="1"/>
        <v>1283</v>
      </c>
      <c r="H10" s="99">
        <f t="shared" si="3"/>
        <v>34.095528455284551</v>
      </c>
      <c r="I10" s="99">
        <f t="shared" si="2"/>
        <v>32.329635499207612</v>
      </c>
      <c r="J10" s="100">
        <f t="shared" si="2"/>
        <v>33.229733229733228</v>
      </c>
    </row>
    <row r="11" spans="1:10" ht="30" customHeight="1">
      <c r="A11" s="73" t="s">
        <v>87</v>
      </c>
      <c r="B11" s="86">
        <v>1294</v>
      </c>
      <c r="C11" s="86">
        <v>1429</v>
      </c>
      <c r="D11" s="87">
        <f t="shared" si="0"/>
        <v>2723</v>
      </c>
      <c r="E11" s="88">
        <v>574</v>
      </c>
      <c r="F11" s="88">
        <v>617</v>
      </c>
      <c r="G11" s="87">
        <f t="shared" si="1"/>
        <v>1191</v>
      </c>
      <c r="H11" s="99">
        <f t="shared" si="3"/>
        <v>44.358578052550229</v>
      </c>
      <c r="I11" s="99">
        <f t="shared" si="2"/>
        <v>43.177046885934217</v>
      </c>
      <c r="J11" s="100">
        <f t="shared" si="2"/>
        <v>43.738523687109804</v>
      </c>
    </row>
    <row r="12" spans="1:10" ht="30" customHeight="1">
      <c r="A12" s="73" t="s">
        <v>88</v>
      </c>
      <c r="B12" s="86">
        <v>789</v>
      </c>
      <c r="C12" s="86">
        <v>850</v>
      </c>
      <c r="D12" s="87">
        <f t="shared" si="0"/>
        <v>1639</v>
      </c>
      <c r="E12" s="88">
        <v>415</v>
      </c>
      <c r="F12" s="88">
        <v>383</v>
      </c>
      <c r="G12" s="87">
        <f t="shared" si="1"/>
        <v>798</v>
      </c>
      <c r="H12" s="99">
        <f t="shared" si="3"/>
        <v>52.598225602027881</v>
      </c>
      <c r="I12" s="99">
        <f t="shared" si="2"/>
        <v>45.058823529411761</v>
      </c>
      <c r="J12" s="100">
        <f t="shared" si="2"/>
        <v>48.688224527150702</v>
      </c>
    </row>
    <row r="13" spans="1:10" ht="30" customHeight="1">
      <c r="A13" s="73" t="s">
        <v>89</v>
      </c>
      <c r="B13" s="86">
        <v>4007</v>
      </c>
      <c r="C13" s="86">
        <v>3893</v>
      </c>
      <c r="D13" s="87">
        <f t="shared" si="0"/>
        <v>7900</v>
      </c>
      <c r="E13" s="107">
        <v>1354</v>
      </c>
      <c r="F13" s="107">
        <v>1223</v>
      </c>
      <c r="G13" s="87">
        <f t="shared" si="1"/>
        <v>2577</v>
      </c>
      <c r="H13" s="99">
        <f t="shared" si="3"/>
        <v>33.79086598452708</v>
      </c>
      <c r="I13" s="99">
        <f t="shared" si="2"/>
        <v>31.415360904187001</v>
      </c>
      <c r="J13" s="100">
        <f t="shared" si="2"/>
        <v>32.620253164556964</v>
      </c>
    </row>
    <row r="14" spans="1:10" ht="30" customHeight="1">
      <c r="A14" s="73" t="s">
        <v>90</v>
      </c>
      <c r="B14" s="86">
        <v>1060</v>
      </c>
      <c r="C14" s="86">
        <v>1127</v>
      </c>
      <c r="D14" s="87">
        <f t="shared" si="0"/>
        <v>2187</v>
      </c>
      <c r="E14" s="88">
        <v>370</v>
      </c>
      <c r="F14" s="88">
        <v>322</v>
      </c>
      <c r="G14" s="87">
        <f t="shared" si="1"/>
        <v>692</v>
      </c>
      <c r="H14" s="99">
        <f t="shared" si="3"/>
        <v>34.905660377358487</v>
      </c>
      <c r="I14" s="99">
        <f t="shared" si="2"/>
        <v>28.571428571428569</v>
      </c>
      <c r="J14" s="100">
        <f t="shared" si="2"/>
        <v>31.641518061271146</v>
      </c>
    </row>
    <row r="15" spans="1:10" ht="30" customHeight="1">
      <c r="A15" s="73" t="s">
        <v>91</v>
      </c>
      <c r="B15" s="86">
        <v>1210</v>
      </c>
      <c r="C15" s="86">
        <v>997</v>
      </c>
      <c r="D15" s="87">
        <f t="shared" si="0"/>
        <v>2207</v>
      </c>
      <c r="E15" s="88">
        <v>482</v>
      </c>
      <c r="F15" s="88">
        <v>413</v>
      </c>
      <c r="G15" s="87">
        <f t="shared" si="1"/>
        <v>895</v>
      </c>
      <c r="H15" s="99">
        <f t="shared" si="3"/>
        <v>39.834710743801658</v>
      </c>
      <c r="I15" s="99">
        <f t="shared" si="2"/>
        <v>41.424272818455364</v>
      </c>
      <c r="J15" s="100">
        <f t="shared" si="2"/>
        <v>40.552786588128683</v>
      </c>
    </row>
    <row r="16" spans="1:10" ht="30" customHeight="1">
      <c r="A16" s="73" t="s">
        <v>92</v>
      </c>
      <c r="B16" s="86">
        <v>2300</v>
      </c>
      <c r="C16" s="86">
        <v>1570</v>
      </c>
      <c r="D16" s="87">
        <f t="shared" si="0"/>
        <v>3870</v>
      </c>
      <c r="E16" s="88">
        <v>677</v>
      </c>
      <c r="F16" s="88">
        <v>452</v>
      </c>
      <c r="G16" s="87">
        <f t="shared" si="1"/>
        <v>1129</v>
      </c>
      <c r="H16" s="99">
        <f t="shared" si="3"/>
        <v>29.434782608695652</v>
      </c>
      <c r="I16" s="99">
        <f t="shared" si="2"/>
        <v>28.789808917197451</v>
      </c>
      <c r="J16" s="100">
        <f t="shared" si="2"/>
        <v>29.173126614987083</v>
      </c>
    </row>
    <row r="17" spans="1:10" ht="30" customHeight="1">
      <c r="A17" s="73" t="s">
        <v>93</v>
      </c>
      <c r="B17" s="86">
        <v>1471</v>
      </c>
      <c r="C17" s="86">
        <v>1254</v>
      </c>
      <c r="D17" s="87">
        <f t="shared" si="0"/>
        <v>2725</v>
      </c>
      <c r="E17" s="88">
        <v>508</v>
      </c>
      <c r="F17" s="88">
        <v>421</v>
      </c>
      <c r="G17" s="87">
        <f t="shared" si="1"/>
        <v>929</v>
      </c>
      <c r="H17" s="99">
        <f t="shared" si="3"/>
        <v>34.534330387491501</v>
      </c>
      <c r="I17" s="99">
        <f t="shared" si="2"/>
        <v>33.572567783094101</v>
      </c>
      <c r="J17" s="100">
        <f t="shared" si="2"/>
        <v>34.091743119266056</v>
      </c>
    </row>
    <row r="18" spans="1:10" ht="30" customHeight="1">
      <c r="A18" s="73" t="s">
        <v>94</v>
      </c>
      <c r="B18" s="86">
        <v>869</v>
      </c>
      <c r="C18" s="86">
        <v>883</v>
      </c>
      <c r="D18" s="87">
        <f t="shared" si="0"/>
        <v>1752</v>
      </c>
      <c r="E18" s="88">
        <v>296</v>
      </c>
      <c r="F18" s="88">
        <v>269</v>
      </c>
      <c r="G18" s="87">
        <f t="shared" si="1"/>
        <v>565</v>
      </c>
      <c r="H18" s="99">
        <f t="shared" si="3"/>
        <v>34.062140391254317</v>
      </c>
      <c r="I18" s="99">
        <f t="shared" si="2"/>
        <v>30.464326160815403</v>
      </c>
      <c r="J18" s="100">
        <f t="shared" si="2"/>
        <v>32.24885844748858</v>
      </c>
    </row>
    <row r="19" spans="1:10" ht="30" customHeight="1">
      <c r="A19" s="73" t="s">
        <v>95</v>
      </c>
      <c r="B19" s="86">
        <v>973</v>
      </c>
      <c r="C19" s="86">
        <v>992</v>
      </c>
      <c r="D19" s="87">
        <f t="shared" si="0"/>
        <v>1965</v>
      </c>
      <c r="E19" s="88">
        <v>289</v>
      </c>
      <c r="F19" s="88">
        <v>268</v>
      </c>
      <c r="G19" s="87">
        <f t="shared" si="1"/>
        <v>557</v>
      </c>
      <c r="H19" s="101">
        <f t="shared" si="3"/>
        <v>29.701952723535456</v>
      </c>
      <c r="I19" s="101">
        <f t="shared" si="2"/>
        <v>27.016129032258064</v>
      </c>
      <c r="J19" s="108">
        <f t="shared" si="2"/>
        <v>28.346055979643765</v>
      </c>
    </row>
    <row r="20" spans="1:10" ht="30" customHeight="1" thickBot="1">
      <c r="A20" s="73" t="s">
        <v>149</v>
      </c>
      <c r="B20" s="91">
        <v>1074</v>
      </c>
      <c r="C20" s="91">
        <v>1078</v>
      </c>
      <c r="D20" s="87">
        <f t="shared" si="0"/>
        <v>2152</v>
      </c>
      <c r="E20" s="88">
        <v>362</v>
      </c>
      <c r="F20" s="88">
        <v>330</v>
      </c>
      <c r="G20" s="87">
        <f t="shared" si="1"/>
        <v>692</v>
      </c>
      <c r="H20" s="101">
        <f t="shared" si="3"/>
        <v>33.70577281191806</v>
      </c>
      <c r="I20" s="101">
        <f t="shared" si="2"/>
        <v>30.612244897959183</v>
      </c>
      <c r="J20" s="108">
        <f t="shared" si="2"/>
        <v>32.156133828996282</v>
      </c>
    </row>
    <row r="21" spans="1:10" ht="30" customHeight="1" thickTop="1" thickBot="1">
      <c r="A21" s="48" t="s">
        <v>8</v>
      </c>
      <c r="B21" s="103">
        <f>SUM(B5:B20)</f>
        <v>21805</v>
      </c>
      <c r="C21" s="103">
        <f>SUM(C5:C20)</f>
        <v>20920</v>
      </c>
      <c r="D21" s="103">
        <f t="shared" si="0"/>
        <v>42725</v>
      </c>
      <c r="E21" s="103">
        <f>SUM(E5:E20)</f>
        <v>7805</v>
      </c>
      <c r="F21" s="103">
        <f>SUM(F5:F20)</f>
        <v>7053</v>
      </c>
      <c r="G21" s="103">
        <f>SUM(E21:F21)</f>
        <v>14858</v>
      </c>
      <c r="H21" s="104">
        <f t="shared" si="3"/>
        <v>35.794542536115571</v>
      </c>
      <c r="I21" s="104">
        <f t="shared" si="2"/>
        <v>33.714149139579355</v>
      </c>
      <c r="J21" s="105">
        <f t="shared" si="2"/>
        <v>34.775892334698653</v>
      </c>
    </row>
    <row r="22" spans="1:10" ht="30" customHeight="1">
      <c r="A22" s="8"/>
      <c r="B22" s="109"/>
      <c r="C22" s="109"/>
      <c r="D22" s="109"/>
      <c r="E22" s="109"/>
      <c r="F22" s="109"/>
      <c r="G22" s="109"/>
      <c r="H22" s="109"/>
      <c r="I22" s="109"/>
      <c r="J22" s="109"/>
    </row>
    <row r="23" spans="1:10" ht="30" customHeight="1">
      <c r="B23" s="106"/>
      <c r="C23" s="106"/>
      <c r="D23" s="106"/>
      <c r="E23" s="106"/>
      <c r="F23" s="106"/>
      <c r="G23" s="106"/>
      <c r="H23" s="106"/>
      <c r="I23" s="106"/>
      <c r="J23" s="106"/>
    </row>
    <row r="24" spans="1:10" ht="30" customHeight="1"/>
    <row r="25" spans="1:10" ht="30" customHeight="1"/>
    <row r="26" spans="1:10" ht="30" customHeight="1">
      <c r="A26" s="312"/>
      <c r="B26" s="312"/>
      <c r="C26" s="312"/>
      <c r="D26" s="312"/>
      <c r="E26" s="312"/>
      <c r="F26" s="312"/>
      <c r="G26" s="312"/>
      <c r="H26" s="312"/>
      <c r="I26" s="312"/>
      <c r="J26" s="312"/>
    </row>
    <row r="27" spans="1:10" ht="30" customHeight="1"/>
    <row r="28" spans="1:10" ht="30" customHeight="1"/>
    <row r="29" spans="1:10" ht="30" customHeight="1"/>
    <row r="30" spans="1:10" ht="29.25" customHeight="1"/>
    <row r="39" spans="15: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58">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6">
    <mergeCell ref="A2:F2"/>
    <mergeCell ref="A26:J26"/>
    <mergeCell ref="A3:A4"/>
    <mergeCell ref="B3:D3"/>
    <mergeCell ref="E3:G3"/>
    <mergeCell ref="H3:J3"/>
  </mergeCells>
  <phoneticPr fontId="2"/>
  <pageMargins left="0.78740157480314965" right="0.31496062992125984" top="0.59055118110236227" bottom="0.19685039370078741"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row r="2" spans="1:10" ht="30" customHeight="1" thickBot="1">
      <c r="A2" s="50" t="s">
        <v>134</v>
      </c>
      <c r="B2" s="51"/>
      <c r="C2" s="51"/>
      <c r="D2" s="51"/>
      <c r="E2" s="51"/>
      <c r="F2" s="51"/>
      <c r="G2" s="51"/>
      <c r="H2" s="7"/>
      <c r="I2" s="7"/>
      <c r="J2" s="7"/>
    </row>
    <row r="3" spans="1:10" ht="30" customHeight="1">
      <c r="A3" s="300" t="s">
        <v>145</v>
      </c>
      <c r="B3" s="302" t="s">
        <v>15</v>
      </c>
      <c r="C3" s="302"/>
      <c r="D3" s="302"/>
      <c r="E3" s="302" t="s">
        <v>16</v>
      </c>
      <c r="F3" s="302"/>
      <c r="G3" s="302"/>
      <c r="H3" s="303" t="s">
        <v>17</v>
      </c>
      <c r="I3" s="303"/>
      <c r="J3" s="304"/>
    </row>
    <row r="4" spans="1:10" ht="30" customHeight="1">
      <c r="A4" s="301"/>
      <c r="B4" s="47" t="s">
        <v>6</v>
      </c>
      <c r="C4" s="47" t="s">
        <v>7</v>
      </c>
      <c r="D4" s="47" t="s">
        <v>8</v>
      </c>
      <c r="E4" s="47" t="s">
        <v>6</v>
      </c>
      <c r="F4" s="47" t="s">
        <v>7</v>
      </c>
      <c r="G4" s="47" t="s">
        <v>8</v>
      </c>
      <c r="H4" s="11" t="s">
        <v>6</v>
      </c>
      <c r="I4" s="11" t="s">
        <v>7</v>
      </c>
      <c r="J4" s="12" t="s">
        <v>8</v>
      </c>
    </row>
    <row r="5" spans="1:10" ht="30" customHeight="1">
      <c r="A5" s="73" t="s">
        <v>135</v>
      </c>
      <c r="B5" s="86">
        <v>1366</v>
      </c>
      <c r="C5" s="86">
        <v>1450</v>
      </c>
      <c r="D5" s="98">
        <f t="shared" ref="D5:D13" si="0">SUM(B5:C5)</f>
        <v>2816</v>
      </c>
      <c r="E5" s="88">
        <v>442</v>
      </c>
      <c r="F5" s="88">
        <v>436</v>
      </c>
      <c r="G5" s="87">
        <f t="shared" ref="G5:G13" si="1">SUM(E5:F5)</f>
        <v>878</v>
      </c>
      <c r="H5" s="99">
        <f>AVERAGE(E5/B5*100)</f>
        <v>32.357247437774525</v>
      </c>
      <c r="I5" s="99">
        <f t="shared" ref="I5:J13" si="2">AVERAGE(F5/C5*100)</f>
        <v>30.068965517241381</v>
      </c>
      <c r="J5" s="100">
        <f t="shared" si="2"/>
        <v>31.17897727272727</v>
      </c>
    </row>
    <row r="6" spans="1:10" ht="30" customHeight="1">
      <c r="A6" s="73" t="s">
        <v>136</v>
      </c>
      <c r="B6" s="86">
        <v>1650</v>
      </c>
      <c r="C6" s="86">
        <v>1702</v>
      </c>
      <c r="D6" s="98">
        <f t="shared" si="0"/>
        <v>3352</v>
      </c>
      <c r="E6" s="88">
        <v>522</v>
      </c>
      <c r="F6" s="88">
        <v>449</v>
      </c>
      <c r="G6" s="87">
        <f t="shared" si="1"/>
        <v>971</v>
      </c>
      <c r="H6" s="99">
        <f t="shared" ref="H6:H13" si="3">AVERAGE(E6/B6*100)</f>
        <v>31.636363636363633</v>
      </c>
      <c r="I6" s="99">
        <f t="shared" si="2"/>
        <v>26.380728554641596</v>
      </c>
      <c r="J6" s="100">
        <f t="shared" si="2"/>
        <v>28.967780429594271</v>
      </c>
    </row>
    <row r="7" spans="1:10" ht="30" customHeight="1">
      <c r="A7" s="73" t="s">
        <v>137</v>
      </c>
      <c r="B7" s="86">
        <v>1078</v>
      </c>
      <c r="C7" s="86">
        <v>1078</v>
      </c>
      <c r="D7" s="98">
        <f t="shared" si="0"/>
        <v>2156</v>
      </c>
      <c r="E7" s="88">
        <v>365</v>
      </c>
      <c r="F7" s="88">
        <v>293</v>
      </c>
      <c r="G7" s="87">
        <f t="shared" si="1"/>
        <v>658</v>
      </c>
      <c r="H7" s="99">
        <f t="shared" si="3"/>
        <v>33.85899814471243</v>
      </c>
      <c r="I7" s="99">
        <f t="shared" si="2"/>
        <v>27.179962894248611</v>
      </c>
      <c r="J7" s="100">
        <f t="shared" si="2"/>
        <v>30.519480519480517</v>
      </c>
    </row>
    <row r="8" spans="1:10" ht="30" customHeight="1">
      <c r="A8" s="73" t="s">
        <v>138</v>
      </c>
      <c r="B8" s="86">
        <v>856</v>
      </c>
      <c r="C8" s="86">
        <v>858</v>
      </c>
      <c r="D8" s="98">
        <f t="shared" si="0"/>
        <v>1714</v>
      </c>
      <c r="E8" s="88">
        <v>288</v>
      </c>
      <c r="F8" s="88">
        <v>290</v>
      </c>
      <c r="G8" s="87">
        <f t="shared" si="1"/>
        <v>578</v>
      </c>
      <c r="H8" s="99">
        <f t="shared" si="3"/>
        <v>33.644859813084111</v>
      </c>
      <c r="I8" s="99">
        <f t="shared" si="2"/>
        <v>33.799533799533798</v>
      </c>
      <c r="J8" s="100">
        <f t="shared" si="2"/>
        <v>33.722287047841313</v>
      </c>
    </row>
    <row r="9" spans="1:10" ht="30" customHeight="1">
      <c r="A9" s="73" t="s">
        <v>139</v>
      </c>
      <c r="B9" s="86">
        <v>1257</v>
      </c>
      <c r="C9" s="86">
        <v>1279</v>
      </c>
      <c r="D9" s="98">
        <f t="shared" si="0"/>
        <v>2536</v>
      </c>
      <c r="E9" s="88">
        <v>417</v>
      </c>
      <c r="F9" s="88">
        <v>367</v>
      </c>
      <c r="G9" s="87">
        <f t="shared" si="1"/>
        <v>784</v>
      </c>
      <c r="H9" s="99">
        <f t="shared" si="3"/>
        <v>33.174224343675419</v>
      </c>
      <c r="I9" s="99">
        <f t="shared" si="2"/>
        <v>28.694292415949963</v>
      </c>
      <c r="J9" s="100">
        <f t="shared" si="2"/>
        <v>30.914826498422716</v>
      </c>
    </row>
    <row r="10" spans="1:10" ht="30" customHeight="1">
      <c r="A10" s="73" t="s">
        <v>140</v>
      </c>
      <c r="B10" s="86">
        <v>1208</v>
      </c>
      <c r="C10" s="86">
        <v>1271</v>
      </c>
      <c r="D10" s="98">
        <f t="shared" si="0"/>
        <v>2479</v>
      </c>
      <c r="E10" s="88">
        <v>490</v>
      </c>
      <c r="F10" s="88">
        <v>458</v>
      </c>
      <c r="G10" s="87">
        <f t="shared" si="1"/>
        <v>948</v>
      </c>
      <c r="H10" s="99">
        <f t="shared" si="3"/>
        <v>40.562913907284766</v>
      </c>
      <c r="I10" s="99">
        <f t="shared" si="2"/>
        <v>36.034618410700233</v>
      </c>
      <c r="J10" s="100">
        <f t="shared" si="2"/>
        <v>38.241226300927792</v>
      </c>
    </row>
    <row r="11" spans="1:10" ht="30" customHeight="1">
      <c r="A11" s="73" t="s">
        <v>141</v>
      </c>
      <c r="B11" s="86">
        <v>1295</v>
      </c>
      <c r="C11" s="86">
        <v>1281</v>
      </c>
      <c r="D11" s="98">
        <f t="shared" si="0"/>
        <v>2576</v>
      </c>
      <c r="E11" s="88">
        <v>457</v>
      </c>
      <c r="F11" s="88">
        <v>422</v>
      </c>
      <c r="G11" s="87">
        <f t="shared" si="1"/>
        <v>879</v>
      </c>
      <c r="H11" s="99">
        <f t="shared" si="3"/>
        <v>35.289575289575289</v>
      </c>
      <c r="I11" s="99">
        <f t="shared" si="2"/>
        <v>32.943013270882119</v>
      </c>
      <c r="J11" s="100">
        <f t="shared" si="2"/>
        <v>34.122670807453417</v>
      </c>
    </row>
    <row r="12" spans="1:10" ht="30" customHeight="1" thickBot="1">
      <c r="A12" s="73" t="s">
        <v>142</v>
      </c>
      <c r="B12" s="91">
        <v>1224</v>
      </c>
      <c r="C12" s="86">
        <v>1209</v>
      </c>
      <c r="D12" s="98">
        <f t="shared" si="0"/>
        <v>2433</v>
      </c>
      <c r="E12" s="88">
        <v>358</v>
      </c>
      <c r="F12" s="88">
        <v>344</v>
      </c>
      <c r="G12" s="87">
        <f t="shared" si="1"/>
        <v>702</v>
      </c>
      <c r="H12" s="101">
        <f t="shared" si="3"/>
        <v>29.248366013071898</v>
      </c>
      <c r="I12" s="101">
        <f t="shared" si="2"/>
        <v>28.453267162944584</v>
      </c>
      <c r="J12" s="102">
        <f t="shared" si="2"/>
        <v>28.853267570900123</v>
      </c>
    </row>
    <row r="13" spans="1:10" ht="30" customHeight="1" thickTop="1" thickBot="1">
      <c r="A13" s="48" t="s">
        <v>8</v>
      </c>
      <c r="B13" s="103">
        <f>SUM(B5:B12)</f>
        <v>9934</v>
      </c>
      <c r="C13" s="103">
        <f>SUM(C5:C12)</f>
        <v>10128</v>
      </c>
      <c r="D13" s="103">
        <f t="shared" si="0"/>
        <v>20062</v>
      </c>
      <c r="E13" s="103">
        <f>SUM(E5:E12)</f>
        <v>3339</v>
      </c>
      <c r="F13" s="103">
        <f>SUM(F5:F12)</f>
        <v>3059</v>
      </c>
      <c r="G13" s="103">
        <f t="shared" si="1"/>
        <v>6398</v>
      </c>
      <c r="H13" s="104">
        <f t="shared" si="3"/>
        <v>33.611838131669018</v>
      </c>
      <c r="I13" s="104">
        <f t="shared" si="2"/>
        <v>30.203396524486571</v>
      </c>
      <c r="J13" s="105">
        <f t="shared" si="2"/>
        <v>31.891137473831122</v>
      </c>
    </row>
    <row r="14" spans="1:10">
      <c r="B14" s="106"/>
      <c r="C14" s="106"/>
      <c r="D14" s="106"/>
      <c r="E14" s="106"/>
      <c r="F14" s="106"/>
      <c r="G14" s="106"/>
      <c r="H14" s="106"/>
      <c r="I14" s="106"/>
      <c r="J14" s="106"/>
    </row>
    <row r="15" spans="1:10">
      <c r="B15" s="106"/>
      <c r="C15" s="106"/>
      <c r="D15" s="106"/>
      <c r="E15" s="106"/>
      <c r="F15" s="106"/>
      <c r="G15" s="106"/>
      <c r="H15" s="106"/>
      <c r="I15" s="106"/>
      <c r="J15" s="106"/>
    </row>
    <row r="16" spans="1:10">
      <c r="B16" s="106"/>
      <c r="C16" s="106"/>
      <c r="D16" s="106"/>
      <c r="E16" s="106"/>
      <c r="F16" s="106"/>
      <c r="G16" s="106"/>
      <c r="H16" s="106"/>
      <c r="I16" s="106"/>
      <c r="J16" s="106"/>
    </row>
    <row r="17" spans="2:10">
      <c r="B17" s="106"/>
      <c r="C17" s="106"/>
      <c r="D17" s="106"/>
      <c r="E17" s="106"/>
      <c r="F17" s="106"/>
      <c r="G17" s="106"/>
      <c r="H17" s="106"/>
      <c r="I17" s="106"/>
      <c r="J17" s="106"/>
    </row>
    <row r="18" spans="2:10">
      <c r="B18" s="106"/>
      <c r="C18" s="106"/>
      <c r="D18" s="106"/>
      <c r="E18" s="106"/>
      <c r="F18" s="106"/>
      <c r="G18" s="106"/>
      <c r="H18" s="106"/>
      <c r="I18" s="106"/>
      <c r="J18" s="106"/>
    </row>
    <row r="19" spans="2:10">
      <c r="B19" s="106"/>
      <c r="C19" s="106"/>
      <c r="D19" s="106"/>
      <c r="E19" s="106"/>
      <c r="F19" s="106"/>
      <c r="G19" s="106"/>
      <c r="H19" s="106"/>
      <c r="I19" s="106"/>
      <c r="J19" s="106"/>
    </row>
    <row r="20" spans="2:10">
      <c r="B20" s="106"/>
      <c r="C20" s="106"/>
      <c r="D20" s="106"/>
      <c r="E20" s="106"/>
      <c r="F20" s="106"/>
      <c r="G20" s="106"/>
      <c r="H20" s="106"/>
      <c r="I20" s="106"/>
      <c r="J20" s="106"/>
    </row>
    <row r="21" spans="2:10">
      <c r="B21" s="106"/>
      <c r="C21" s="106"/>
      <c r="D21" s="106"/>
      <c r="E21" s="106"/>
      <c r="F21" s="106"/>
      <c r="G21" s="106"/>
      <c r="H21" s="106"/>
      <c r="I21" s="106"/>
      <c r="J21" s="106"/>
    </row>
    <row r="22" spans="2:10">
      <c r="B22" s="106"/>
      <c r="C22" s="106"/>
      <c r="D22" s="106"/>
      <c r="E22" s="106"/>
      <c r="F22" s="106"/>
      <c r="G22" s="106"/>
      <c r="H22" s="106"/>
      <c r="I22" s="106"/>
      <c r="J22" s="106"/>
    </row>
    <row r="23" spans="2:10">
      <c r="B23" s="106"/>
      <c r="C23" s="106"/>
      <c r="D23" s="106"/>
      <c r="E23" s="106"/>
      <c r="F23" s="106"/>
      <c r="G23" s="106"/>
      <c r="H23" s="106"/>
      <c r="I23" s="106"/>
      <c r="J23" s="106"/>
    </row>
    <row r="39" spans="1: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8" ht="14.25">
      <c r="A43" s="312"/>
      <c r="B43" s="312"/>
      <c r="C43" s="312"/>
      <c r="D43" s="312"/>
      <c r="E43" s="312"/>
      <c r="F43" s="312"/>
      <c r="G43" s="312"/>
      <c r="H43" s="312"/>
      <c r="I43" s="312"/>
      <c r="J43" s="312"/>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5">
    <mergeCell ref="A43:J43"/>
    <mergeCell ref="A3:A4"/>
    <mergeCell ref="B3:D3"/>
    <mergeCell ref="E3:G3"/>
    <mergeCell ref="H3:J3"/>
  </mergeCells>
  <phoneticPr fontId="2"/>
  <pageMargins left="0.78740157480314965" right="0.31496062992125984" top="0.78740157480314965" bottom="0.19685039370078741" header="0.19685039370078741" footer="0.19685039370078741"/>
  <pageSetup paperSize="9" orientation="portrait"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1"/>
  <sheetViews>
    <sheetView zoomScaleNormal="100" workbookViewId="0"/>
  </sheetViews>
  <sheetFormatPr defaultColWidth="2.875" defaultRowHeight="14.25"/>
  <cols>
    <col min="1" max="16384" width="2.875" style="42"/>
  </cols>
  <sheetData>
    <row r="1" spans="1:34" ht="9" customHeight="1"/>
    <row r="2" spans="1:34" ht="9" customHeight="1"/>
    <row r="3" spans="1:34" ht="18.75">
      <c r="A3" s="316" t="s">
        <v>98</v>
      </c>
      <c r="B3" s="316"/>
      <c r="C3" s="316"/>
      <c r="D3" s="316"/>
      <c r="E3" s="316"/>
      <c r="F3" s="316"/>
      <c r="G3" s="316"/>
      <c r="H3" s="316"/>
      <c r="I3" s="316"/>
      <c r="J3" s="316"/>
      <c r="K3" s="316"/>
    </row>
    <row r="4" spans="1:34" ht="5.25" customHeight="1">
      <c r="A4" s="16"/>
      <c r="B4" s="16"/>
      <c r="C4" s="16"/>
      <c r="D4" s="16"/>
      <c r="E4" s="16"/>
      <c r="F4" s="16"/>
      <c r="G4" s="16"/>
      <c r="H4" s="16"/>
      <c r="I4" s="16"/>
      <c r="J4" s="16"/>
      <c r="K4" s="16"/>
    </row>
    <row r="5" spans="1:34" ht="18" thickBot="1">
      <c r="A5" s="371" t="s">
        <v>99</v>
      </c>
      <c r="B5" s="371"/>
      <c r="C5" s="371"/>
      <c r="D5" s="371"/>
      <c r="S5" s="371" t="s">
        <v>150</v>
      </c>
      <c r="T5" s="371"/>
      <c r="U5" s="371"/>
      <c r="V5" s="371"/>
    </row>
    <row r="6" spans="1:34" ht="15.95" customHeight="1">
      <c r="A6" s="380" t="s">
        <v>147</v>
      </c>
      <c r="B6" s="381"/>
      <c r="C6" s="381"/>
      <c r="D6" s="381"/>
      <c r="E6" s="384" t="s">
        <v>5</v>
      </c>
      <c r="F6" s="384"/>
      <c r="G6" s="384"/>
      <c r="H6" s="384"/>
      <c r="I6" s="384"/>
      <c r="J6" s="384"/>
      <c r="K6" s="384" t="s">
        <v>17</v>
      </c>
      <c r="L6" s="384"/>
      <c r="M6" s="384"/>
      <c r="N6" s="384"/>
      <c r="O6" s="384"/>
      <c r="P6" s="385"/>
      <c r="Q6" s="43"/>
      <c r="R6" s="43"/>
      <c r="S6" s="380" t="s">
        <v>147</v>
      </c>
      <c r="T6" s="381"/>
      <c r="U6" s="381"/>
      <c r="V6" s="381"/>
      <c r="W6" s="384" t="s">
        <v>5</v>
      </c>
      <c r="X6" s="384"/>
      <c r="Y6" s="384"/>
      <c r="Z6" s="384"/>
      <c r="AA6" s="384"/>
      <c r="AB6" s="384"/>
      <c r="AC6" s="384" t="s">
        <v>17</v>
      </c>
      <c r="AD6" s="384"/>
      <c r="AE6" s="384"/>
      <c r="AF6" s="384"/>
      <c r="AG6" s="384"/>
      <c r="AH6" s="385"/>
    </row>
    <row r="7" spans="1:34" ht="15.95" customHeight="1">
      <c r="A7" s="382"/>
      <c r="B7" s="383"/>
      <c r="C7" s="383"/>
      <c r="D7" s="383"/>
      <c r="E7" s="386" t="s">
        <v>6</v>
      </c>
      <c r="F7" s="386"/>
      <c r="G7" s="386" t="s">
        <v>7</v>
      </c>
      <c r="H7" s="386"/>
      <c r="I7" s="386" t="s">
        <v>8</v>
      </c>
      <c r="J7" s="386"/>
      <c r="K7" s="386" t="s">
        <v>6</v>
      </c>
      <c r="L7" s="386"/>
      <c r="M7" s="386" t="s">
        <v>7</v>
      </c>
      <c r="N7" s="386"/>
      <c r="O7" s="386" t="s">
        <v>8</v>
      </c>
      <c r="P7" s="387"/>
      <c r="Q7" s="43"/>
      <c r="R7" s="43"/>
      <c r="S7" s="382"/>
      <c r="T7" s="383"/>
      <c r="U7" s="383"/>
      <c r="V7" s="383"/>
      <c r="W7" s="386" t="s">
        <v>6</v>
      </c>
      <c r="X7" s="386"/>
      <c r="Y7" s="386" t="s">
        <v>7</v>
      </c>
      <c r="Z7" s="386"/>
      <c r="AA7" s="386" t="s">
        <v>8</v>
      </c>
      <c r="AB7" s="386"/>
      <c r="AC7" s="386" t="s">
        <v>6</v>
      </c>
      <c r="AD7" s="386"/>
      <c r="AE7" s="386" t="s">
        <v>7</v>
      </c>
      <c r="AF7" s="386"/>
      <c r="AG7" s="386" t="s">
        <v>8</v>
      </c>
      <c r="AH7" s="387"/>
    </row>
    <row r="8" spans="1:34" ht="18" customHeight="1">
      <c r="A8" s="372" t="s">
        <v>9</v>
      </c>
      <c r="B8" s="373"/>
      <c r="C8" s="373"/>
      <c r="D8" s="373"/>
      <c r="E8" s="357">
        <v>845</v>
      </c>
      <c r="F8" s="358"/>
      <c r="G8" s="357">
        <v>667</v>
      </c>
      <c r="H8" s="358"/>
      <c r="I8" s="357">
        <f t="shared" ref="I8:I14" si="0">SUM(E8:H8)</f>
        <v>1512</v>
      </c>
      <c r="J8" s="358"/>
      <c r="K8" s="359">
        <f>SUM(E8/N54%)</f>
        <v>11.504424778761061</v>
      </c>
      <c r="L8" s="359"/>
      <c r="M8" s="390">
        <f>SUM(G8/T54%)</f>
        <v>8.8204178788680245</v>
      </c>
      <c r="N8" s="392"/>
      <c r="O8" s="390">
        <f>SUM(I8/Z54%)</f>
        <v>10.142885892533709</v>
      </c>
      <c r="P8" s="391"/>
      <c r="S8" s="372" t="s">
        <v>9</v>
      </c>
      <c r="T8" s="373"/>
      <c r="U8" s="373"/>
      <c r="V8" s="373"/>
      <c r="W8" s="357">
        <v>1197</v>
      </c>
      <c r="X8" s="358"/>
      <c r="Y8" s="357">
        <v>996</v>
      </c>
      <c r="Z8" s="358"/>
      <c r="AA8" s="357">
        <f t="shared" ref="AA8:AA13" si="1">SUM(W8:Z8)</f>
        <v>2193</v>
      </c>
      <c r="AB8" s="358"/>
      <c r="AC8" s="359">
        <f>SUM(W8/N54%)</f>
        <v>16.296800544588155</v>
      </c>
      <c r="AD8" s="359"/>
      <c r="AE8" s="359">
        <f>SUM(Y8/T54%)</f>
        <v>13.171118751653001</v>
      </c>
      <c r="AF8" s="359"/>
      <c r="AG8" s="359">
        <f>SUM(AA8/Z54%)</f>
        <v>14.711209498893139</v>
      </c>
      <c r="AH8" s="360"/>
    </row>
    <row r="9" spans="1:34" ht="18" customHeight="1">
      <c r="A9" s="372" t="s">
        <v>10</v>
      </c>
      <c r="B9" s="373"/>
      <c r="C9" s="373"/>
      <c r="D9" s="373"/>
      <c r="E9" s="357">
        <v>742</v>
      </c>
      <c r="F9" s="358"/>
      <c r="G9" s="357">
        <v>550</v>
      </c>
      <c r="H9" s="358"/>
      <c r="I9" s="357">
        <f t="shared" si="0"/>
        <v>1292</v>
      </c>
      <c r="J9" s="358"/>
      <c r="K9" s="359">
        <f t="shared" ref="K9:K14" si="2">SUM(E9/N55%)</f>
        <v>9.1706834754665678</v>
      </c>
      <c r="L9" s="359"/>
      <c r="M9" s="359">
        <f t="shared" ref="M9:M14" si="3">SUM(G9/T55%)</f>
        <v>6.82890489197914</v>
      </c>
      <c r="N9" s="359"/>
      <c r="O9" s="390">
        <f t="shared" ref="O9:O14" si="4">SUM(I9/Z55%)</f>
        <v>8.0024775472282439</v>
      </c>
      <c r="P9" s="391"/>
      <c r="S9" s="372" t="s">
        <v>10</v>
      </c>
      <c r="T9" s="373"/>
      <c r="U9" s="373"/>
      <c r="V9" s="373"/>
      <c r="W9" s="357">
        <v>1075</v>
      </c>
      <c r="X9" s="358"/>
      <c r="Y9" s="357">
        <v>852</v>
      </c>
      <c r="Z9" s="358"/>
      <c r="AA9" s="357">
        <f t="shared" si="1"/>
        <v>1927</v>
      </c>
      <c r="AB9" s="358"/>
      <c r="AC9" s="359">
        <f t="shared" ref="AC9:AC14" si="5">SUM(W9/N55%)</f>
        <v>13.286367568903721</v>
      </c>
      <c r="AD9" s="359"/>
      <c r="AE9" s="359">
        <f t="shared" ref="AE9:AE14" si="6">SUM(Y9/T55%)</f>
        <v>10.578594487211323</v>
      </c>
      <c r="AF9" s="359"/>
      <c r="AG9" s="359">
        <f t="shared" ref="AG9:AG14" si="7">SUM(AA9/Z55%)</f>
        <v>11.935583772065655</v>
      </c>
      <c r="AH9" s="360"/>
    </row>
    <row r="10" spans="1:34" ht="18" customHeight="1">
      <c r="A10" s="372" t="s">
        <v>11</v>
      </c>
      <c r="B10" s="373"/>
      <c r="C10" s="373"/>
      <c r="D10" s="373"/>
      <c r="E10" s="357">
        <v>737</v>
      </c>
      <c r="F10" s="358"/>
      <c r="G10" s="357">
        <v>582</v>
      </c>
      <c r="H10" s="358"/>
      <c r="I10" s="357">
        <f t="shared" si="0"/>
        <v>1319</v>
      </c>
      <c r="J10" s="358"/>
      <c r="K10" s="359">
        <f t="shared" si="2"/>
        <v>9.2657782247925571</v>
      </c>
      <c r="L10" s="359"/>
      <c r="M10" s="359">
        <f t="shared" si="3"/>
        <v>7.3152337858220209</v>
      </c>
      <c r="N10" s="359"/>
      <c r="O10" s="390">
        <f t="shared" si="4"/>
        <v>8.2903834066624764</v>
      </c>
      <c r="P10" s="391"/>
      <c r="S10" s="372" t="s">
        <v>11</v>
      </c>
      <c r="T10" s="373"/>
      <c r="U10" s="373"/>
      <c r="V10" s="373"/>
      <c r="W10" s="357">
        <v>1045</v>
      </c>
      <c r="X10" s="358"/>
      <c r="Y10" s="357">
        <v>893</v>
      </c>
      <c r="Z10" s="358"/>
      <c r="AA10" s="357">
        <f t="shared" si="1"/>
        <v>1938</v>
      </c>
      <c r="AB10" s="358"/>
      <c r="AC10" s="359">
        <f t="shared" si="5"/>
        <v>13.138043751571535</v>
      </c>
      <c r="AD10" s="359"/>
      <c r="AE10" s="359">
        <f t="shared" si="6"/>
        <v>11.224233283056812</v>
      </c>
      <c r="AF10" s="359"/>
      <c r="AG10" s="359">
        <f t="shared" si="7"/>
        <v>12.181018227529856</v>
      </c>
      <c r="AH10" s="360"/>
    </row>
    <row r="11" spans="1:34" ht="18" customHeight="1">
      <c r="A11" s="355" t="s">
        <v>12</v>
      </c>
      <c r="B11" s="356"/>
      <c r="C11" s="356"/>
      <c r="D11" s="356"/>
      <c r="E11" s="357">
        <v>3475</v>
      </c>
      <c r="F11" s="358"/>
      <c r="G11" s="357">
        <v>2641</v>
      </c>
      <c r="H11" s="358"/>
      <c r="I11" s="357">
        <f t="shared" si="0"/>
        <v>6116</v>
      </c>
      <c r="J11" s="358"/>
      <c r="K11" s="359">
        <f t="shared" si="2"/>
        <v>8.3457418704068402</v>
      </c>
      <c r="L11" s="359"/>
      <c r="M11" s="359">
        <f t="shared" si="3"/>
        <v>6.6203750125338408</v>
      </c>
      <c r="N11" s="359"/>
      <c r="O11" s="390">
        <f t="shared" si="4"/>
        <v>7.5015331779712993</v>
      </c>
      <c r="P11" s="391"/>
      <c r="S11" s="355" t="s">
        <v>12</v>
      </c>
      <c r="T11" s="356"/>
      <c r="U11" s="356"/>
      <c r="V11" s="356"/>
      <c r="W11" s="357">
        <v>5374</v>
      </c>
      <c r="X11" s="358"/>
      <c r="Y11" s="357">
        <v>4409</v>
      </c>
      <c r="Z11" s="358"/>
      <c r="AA11" s="357">
        <f t="shared" si="1"/>
        <v>9783</v>
      </c>
      <c r="AB11" s="358"/>
      <c r="AC11" s="359">
        <f t="shared" si="5"/>
        <v>12.906479658004708</v>
      </c>
      <c r="AD11" s="359"/>
      <c r="AE11" s="359">
        <f t="shared" si="6"/>
        <v>11.052341321568234</v>
      </c>
      <c r="AF11" s="359"/>
      <c r="AG11" s="359">
        <f t="shared" si="7"/>
        <v>11.999264074573777</v>
      </c>
      <c r="AH11" s="360"/>
    </row>
    <row r="12" spans="1:34" ht="18" customHeight="1">
      <c r="A12" s="377" t="s">
        <v>13</v>
      </c>
      <c r="B12" s="378"/>
      <c r="C12" s="378"/>
      <c r="D12" s="378"/>
      <c r="E12" s="379">
        <v>1780</v>
      </c>
      <c r="F12" s="379"/>
      <c r="G12" s="379">
        <v>1385</v>
      </c>
      <c r="H12" s="379"/>
      <c r="I12" s="388">
        <f t="shared" si="0"/>
        <v>3165</v>
      </c>
      <c r="J12" s="389"/>
      <c r="K12" s="359">
        <f t="shared" si="2"/>
        <v>8.1632653061224492</v>
      </c>
      <c r="L12" s="359"/>
      <c r="M12" s="359">
        <f t="shared" si="3"/>
        <v>6.620458891013385</v>
      </c>
      <c r="N12" s="359"/>
      <c r="O12" s="390">
        <f t="shared" si="4"/>
        <v>7.4078408425980102</v>
      </c>
      <c r="P12" s="391"/>
      <c r="S12" s="377" t="s">
        <v>13</v>
      </c>
      <c r="T12" s="378"/>
      <c r="U12" s="378"/>
      <c r="V12" s="378"/>
      <c r="W12" s="379">
        <v>2817</v>
      </c>
      <c r="X12" s="379"/>
      <c r="Y12" s="379">
        <v>2352</v>
      </c>
      <c r="Z12" s="379"/>
      <c r="AA12" s="357">
        <f t="shared" si="1"/>
        <v>5169</v>
      </c>
      <c r="AB12" s="358"/>
      <c r="AC12" s="359">
        <f t="shared" si="5"/>
        <v>12.91905526255446</v>
      </c>
      <c r="AD12" s="359"/>
      <c r="AE12" s="359">
        <f t="shared" si="6"/>
        <v>11.242829827915871</v>
      </c>
      <c r="AF12" s="359"/>
      <c r="AG12" s="359">
        <f t="shared" si="7"/>
        <v>12.098303101228788</v>
      </c>
      <c r="AH12" s="360"/>
    </row>
    <row r="13" spans="1:34" ht="18" customHeight="1" thickBot="1">
      <c r="A13" s="351" t="s">
        <v>146</v>
      </c>
      <c r="B13" s="352"/>
      <c r="C13" s="352"/>
      <c r="D13" s="349"/>
      <c r="E13" s="346">
        <v>1107</v>
      </c>
      <c r="F13" s="347"/>
      <c r="G13" s="346">
        <v>865</v>
      </c>
      <c r="H13" s="347"/>
      <c r="I13" s="348">
        <f>SUM(E13:H13)</f>
        <v>1972</v>
      </c>
      <c r="J13" s="349"/>
      <c r="K13" s="341">
        <f t="shared" si="2"/>
        <v>11.143547412925306</v>
      </c>
      <c r="L13" s="341"/>
      <c r="M13" s="341">
        <f t="shared" si="3"/>
        <v>8.5406793048973135</v>
      </c>
      <c r="N13" s="341"/>
      <c r="O13" s="363">
        <f t="shared" si="4"/>
        <v>9.8295284617685166</v>
      </c>
      <c r="P13" s="364"/>
      <c r="S13" s="351" t="s">
        <v>146</v>
      </c>
      <c r="T13" s="352"/>
      <c r="U13" s="352"/>
      <c r="V13" s="349"/>
      <c r="W13" s="346">
        <v>1602</v>
      </c>
      <c r="X13" s="347"/>
      <c r="Y13" s="346">
        <v>1339</v>
      </c>
      <c r="Z13" s="347"/>
      <c r="AA13" s="357">
        <f t="shared" si="1"/>
        <v>2941</v>
      </c>
      <c r="AB13" s="358"/>
      <c r="AC13" s="341">
        <f t="shared" si="5"/>
        <v>16.126434467485403</v>
      </c>
      <c r="AD13" s="341"/>
      <c r="AE13" s="341">
        <f t="shared" si="6"/>
        <v>13.220774091627172</v>
      </c>
      <c r="AF13" s="341"/>
      <c r="AG13" s="341">
        <f t="shared" si="7"/>
        <v>14.659555378327186</v>
      </c>
      <c r="AH13" s="342"/>
    </row>
    <row r="14" spans="1:34" ht="18" customHeight="1" thickTop="1" thickBot="1">
      <c r="A14" s="366" t="s">
        <v>97</v>
      </c>
      <c r="B14" s="367"/>
      <c r="C14" s="367"/>
      <c r="D14" s="368"/>
      <c r="E14" s="350">
        <f>SUM(E8:F13)</f>
        <v>8686</v>
      </c>
      <c r="F14" s="350"/>
      <c r="G14" s="350">
        <f>SUM(G8:H13)</f>
        <v>6690</v>
      </c>
      <c r="H14" s="350"/>
      <c r="I14" s="343">
        <f t="shared" si="0"/>
        <v>15376</v>
      </c>
      <c r="J14" s="344"/>
      <c r="K14" s="345">
        <f t="shared" si="2"/>
        <v>8.9762005642419425</v>
      </c>
      <c r="L14" s="345"/>
      <c r="M14" s="345">
        <f t="shared" si="3"/>
        <v>7.0784662265109191</v>
      </c>
      <c r="N14" s="345"/>
      <c r="O14" s="369">
        <f t="shared" si="4"/>
        <v>8.0385196493080784</v>
      </c>
      <c r="P14" s="370"/>
      <c r="S14" s="366" t="s">
        <v>97</v>
      </c>
      <c r="T14" s="367"/>
      <c r="U14" s="367"/>
      <c r="V14" s="368"/>
      <c r="W14" s="350">
        <f>SUM(W8:X13)</f>
        <v>13110</v>
      </c>
      <c r="X14" s="350"/>
      <c r="Y14" s="350">
        <f>SUM(Y8:Z13)</f>
        <v>10841</v>
      </c>
      <c r="Z14" s="350"/>
      <c r="AA14" s="350">
        <f>SUM(AA8:AB13)</f>
        <v>23951</v>
      </c>
      <c r="AB14" s="350"/>
      <c r="AC14" s="345">
        <f t="shared" si="5"/>
        <v>13.548007068525427</v>
      </c>
      <c r="AD14" s="345"/>
      <c r="AE14" s="345">
        <f t="shared" si="6"/>
        <v>11.470501100389368</v>
      </c>
      <c r="AF14" s="345"/>
      <c r="AG14" s="345">
        <f t="shared" si="7"/>
        <v>12.521500007841949</v>
      </c>
      <c r="AH14" s="365"/>
    </row>
    <row r="15" spans="1:34" ht="18" customHeight="1">
      <c r="A15" s="61"/>
      <c r="B15" s="61"/>
      <c r="C15" s="61"/>
      <c r="D15" s="61"/>
      <c r="E15" s="62"/>
      <c r="F15" s="62"/>
      <c r="G15" s="62"/>
      <c r="H15" s="62"/>
      <c r="I15" s="63"/>
      <c r="J15" s="64"/>
      <c r="K15" s="65"/>
      <c r="L15" s="65"/>
      <c r="M15" s="65"/>
      <c r="N15" s="65"/>
      <c r="O15" s="65"/>
      <c r="P15" s="65"/>
      <c r="S15" s="61"/>
      <c r="T15" s="61"/>
      <c r="U15" s="61"/>
      <c r="V15" s="61"/>
      <c r="W15" s="62"/>
      <c r="X15" s="62"/>
      <c r="Y15" s="62"/>
      <c r="Z15" s="62"/>
      <c r="AA15" s="62"/>
      <c r="AB15" s="62"/>
      <c r="AC15" s="65"/>
      <c r="AD15" s="65"/>
      <c r="AE15" s="65"/>
      <c r="AF15" s="65"/>
      <c r="AG15" s="65"/>
      <c r="AH15" s="65"/>
    </row>
    <row r="16" spans="1:34" ht="18" customHeight="1">
      <c r="A16" s="61"/>
      <c r="B16" s="61"/>
      <c r="C16" s="61"/>
      <c r="D16" s="61"/>
      <c r="E16" s="62"/>
      <c r="F16" s="62"/>
      <c r="G16" s="62"/>
      <c r="H16" s="62"/>
      <c r="I16" s="63"/>
      <c r="J16" s="64"/>
      <c r="K16" s="65"/>
      <c r="L16" s="65"/>
      <c r="M16" s="65"/>
      <c r="N16" s="65"/>
      <c r="O16" s="65"/>
      <c r="P16" s="65"/>
      <c r="S16" s="61"/>
      <c r="T16" s="61"/>
      <c r="U16" s="61"/>
      <c r="V16" s="61"/>
      <c r="W16" s="62"/>
      <c r="X16" s="62"/>
      <c r="Y16" s="62"/>
      <c r="Z16" s="62"/>
      <c r="AA16" s="62"/>
      <c r="AB16" s="62"/>
      <c r="AC16" s="65"/>
      <c r="AD16" s="65"/>
      <c r="AE16" s="65"/>
      <c r="AF16" s="65"/>
      <c r="AG16" s="65"/>
      <c r="AH16" s="65"/>
    </row>
    <row r="18" spans="1:35" ht="18" thickBot="1">
      <c r="A18" s="371" t="s">
        <v>151</v>
      </c>
      <c r="B18" s="371"/>
      <c r="C18" s="371"/>
      <c r="D18" s="371"/>
      <c r="S18" s="371" t="s">
        <v>152</v>
      </c>
      <c r="T18" s="371"/>
      <c r="U18" s="371"/>
      <c r="V18" s="371"/>
    </row>
    <row r="19" spans="1:35" ht="15.75" customHeight="1">
      <c r="A19" s="380" t="s">
        <v>147</v>
      </c>
      <c r="B19" s="381"/>
      <c r="C19" s="381"/>
      <c r="D19" s="381"/>
      <c r="E19" s="384" t="s">
        <v>5</v>
      </c>
      <c r="F19" s="384"/>
      <c r="G19" s="384"/>
      <c r="H19" s="384"/>
      <c r="I19" s="384"/>
      <c r="J19" s="384"/>
      <c r="K19" s="384" t="s">
        <v>17</v>
      </c>
      <c r="L19" s="384"/>
      <c r="M19" s="384"/>
      <c r="N19" s="384"/>
      <c r="O19" s="384"/>
      <c r="P19" s="385"/>
      <c r="Q19" s="43"/>
      <c r="R19" s="43"/>
      <c r="S19" s="380" t="s">
        <v>147</v>
      </c>
      <c r="T19" s="381"/>
      <c r="U19" s="381"/>
      <c r="V19" s="381"/>
      <c r="W19" s="384" t="s">
        <v>5</v>
      </c>
      <c r="X19" s="384"/>
      <c r="Y19" s="384"/>
      <c r="Z19" s="384"/>
      <c r="AA19" s="384"/>
      <c r="AB19" s="384"/>
      <c r="AC19" s="384" t="s">
        <v>17</v>
      </c>
      <c r="AD19" s="384"/>
      <c r="AE19" s="384"/>
      <c r="AF19" s="384"/>
      <c r="AG19" s="384"/>
      <c r="AH19" s="385"/>
    </row>
    <row r="20" spans="1:35" ht="15.75" customHeight="1">
      <c r="A20" s="382"/>
      <c r="B20" s="383"/>
      <c r="C20" s="383"/>
      <c r="D20" s="383"/>
      <c r="E20" s="386" t="s">
        <v>6</v>
      </c>
      <c r="F20" s="386"/>
      <c r="G20" s="386" t="s">
        <v>7</v>
      </c>
      <c r="H20" s="386"/>
      <c r="I20" s="386" t="s">
        <v>8</v>
      </c>
      <c r="J20" s="386"/>
      <c r="K20" s="386" t="s">
        <v>6</v>
      </c>
      <c r="L20" s="386"/>
      <c r="M20" s="386" t="s">
        <v>7</v>
      </c>
      <c r="N20" s="386"/>
      <c r="O20" s="386" t="s">
        <v>8</v>
      </c>
      <c r="P20" s="387"/>
      <c r="Q20" s="43"/>
      <c r="R20" s="43"/>
      <c r="S20" s="382"/>
      <c r="T20" s="383"/>
      <c r="U20" s="383"/>
      <c r="V20" s="383"/>
      <c r="W20" s="386" t="s">
        <v>6</v>
      </c>
      <c r="X20" s="386"/>
      <c r="Y20" s="386" t="s">
        <v>7</v>
      </c>
      <c r="Z20" s="386"/>
      <c r="AA20" s="386" t="s">
        <v>8</v>
      </c>
      <c r="AB20" s="386"/>
      <c r="AC20" s="386" t="s">
        <v>6</v>
      </c>
      <c r="AD20" s="386"/>
      <c r="AE20" s="386" t="s">
        <v>7</v>
      </c>
      <c r="AF20" s="386"/>
      <c r="AG20" s="386" t="s">
        <v>8</v>
      </c>
      <c r="AH20" s="387"/>
    </row>
    <row r="21" spans="1:35" ht="18" customHeight="1">
      <c r="A21" s="372" t="s">
        <v>9</v>
      </c>
      <c r="B21" s="373"/>
      <c r="C21" s="373"/>
      <c r="D21" s="373"/>
      <c r="E21" s="357">
        <v>1795</v>
      </c>
      <c r="F21" s="358"/>
      <c r="G21" s="357">
        <v>1516</v>
      </c>
      <c r="H21" s="358"/>
      <c r="I21" s="357">
        <f t="shared" ref="I21:I27" si="8">SUM(E21:H21)</f>
        <v>3311</v>
      </c>
      <c r="J21" s="358"/>
      <c r="K21" s="359">
        <f>SUM(E21/N54%)</f>
        <v>24.438393464942138</v>
      </c>
      <c r="L21" s="359"/>
      <c r="M21" s="359">
        <f>SUM(G21/T54%)</f>
        <v>20.047606453319226</v>
      </c>
      <c r="N21" s="359"/>
      <c r="O21" s="359">
        <f>SUM(I21/Z54%)</f>
        <v>22.211041792446501</v>
      </c>
      <c r="P21" s="360"/>
      <c r="S21" s="372" t="s">
        <v>9</v>
      </c>
      <c r="T21" s="373"/>
      <c r="U21" s="373"/>
      <c r="V21" s="373"/>
      <c r="W21" s="357">
        <v>2105</v>
      </c>
      <c r="X21" s="358"/>
      <c r="Y21" s="357">
        <v>1844</v>
      </c>
      <c r="Z21" s="358"/>
      <c r="AA21" s="357">
        <f t="shared" ref="AA21:AA25" si="9">SUM(W21:Z21)</f>
        <v>3949</v>
      </c>
      <c r="AB21" s="358"/>
      <c r="AC21" s="359">
        <f>SUM(W21/N54%)</f>
        <v>28.658951667801226</v>
      </c>
      <c r="AD21" s="359"/>
      <c r="AE21" s="359">
        <f>SUM(Y21/T54%)</f>
        <v>24.385083311293307</v>
      </c>
      <c r="AF21" s="359"/>
      <c r="AG21" s="359">
        <f>SUM(AA21/Z54%)</f>
        <v>26.490910310592341</v>
      </c>
      <c r="AH21" s="360"/>
    </row>
    <row r="22" spans="1:35" ht="18" customHeight="1">
      <c r="A22" s="372" t="s">
        <v>10</v>
      </c>
      <c r="B22" s="373"/>
      <c r="C22" s="373"/>
      <c r="D22" s="373"/>
      <c r="E22" s="357">
        <v>1697</v>
      </c>
      <c r="F22" s="358"/>
      <c r="G22" s="357">
        <v>1452</v>
      </c>
      <c r="H22" s="358"/>
      <c r="I22" s="357">
        <f t="shared" si="8"/>
        <v>3149</v>
      </c>
      <c r="J22" s="358"/>
      <c r="K22" s="359">
        <f t="shared" ref="K22:K27" si="10">SUM(E22/N55%)</f>
        <v>20.973921641329873</v>
      </c>
      <c r="L22" s="359"/>
      <c r="M22" s="359">
        <f t="shared" ref="M22:M27" si="11">SUM(G22/T55%)</f>
        <v>18.02830891482493</v>
      </c>
      <c r="N22" s="359"/>
      <c r="O22" s="359">
        <f t="shared" ref="O22:O27" si="12">SUM(I22/Z55%)</f>
        <v>19.504490554351193</v>
      </c>
      <c r="P22" s="360"/>
      <c r="S22" s="372" t="s">
        <v>10</v>
      </c>
      <c r="T22" s="373"/>
      <c r="U22" s="373"/>
      <c r="V22" s="373"/>
      <c r="W22" s="357">
        <v>2053</v>
      </c>
      <c r="X22" s="358"/>
      <c r="Y22" s="357">
        <v>1840</v>
      </c>
      <c r="Z22" s="358"/>
      <c r="AA22" s="357">
        <f t="shared" si="9"/>
        <v>3893</v>
      </c>
      <c r="AB22" s="358"/>
      <c r="AC22" s="359">
        <f t="shared" ref="AC22:AC27" si="13">SUM(W22/N55%)</f>
        <v>25.373872203683106</v>
      </c>
      <c r="AD22" s="359"/>
      <c r="AE22" s="359">
        <f t="shared" ref="AE22:AE27" si="14">SUM(Y22/T55%)</f>
        <v>22.845790911348395</v>
      </c>
      <c r="AF22" s="359"/>
      <c r="AG22" s="359">
        <f t="shared" ref="AG22:AG27" si="15">SUM(AA22/Z55%)</f>
        <v>24.112728398885107</v>
      </c>
      <c r="AH22" s="360"/>
    </row>
    <row r="23" spans="1:35" ht="18" customHeight="1">
      <c r="A23" s="372" t="s">
        <v>11</v>
      </c>
      <c r="B23" s="373"/>
      <c r="C23" s="373"/>
      <c r="D23" s="373"/>
      <c r="E23" s="357">
        <v>1680</v>
      </c>
      <c r="F23" s="358"/>
      <c r="G23" s="357">
        <v>1503</v>
      </c>
      <c r="H23" s="358"/>
      <c r="I23" s="357">
        <f t="shared" si="8"/>
        <v>3183</v>
      </c>
      <c r="J23" s="358"/>
      <c r="K23" s="359">
        <f t="shared" si="10"/>
        <v>21.121448327885339</v>
      </c>
      <c r="L23" s="359"/>
      <c r="M23" s="359">
        <f t="shared" si="11"/>
        <v>18.891402714932127</v>
      </c>
      <c r="N23" s="359"/>
      <c r="O23" s="359">
        <f t="shared" si="12"/>
        <v>20.006285355122564</v>
      </c>
      <c r="P23" s="360"/>
      <c r="S23" s="372" t="s">
        <v>11</v>
      </c>
      <c r="T23" s="373"/>
      <c r="U23" s="373"/>
      <c r="V23" s="373"/>
      <c r="W23" s="357">
        <v>2055</v>
      </c>
      <c r="X23" s="358"/>
      <c r="Y23" s="357">
        <v>1850</v>
      </c>
      <c r="Z23" s="358"/>
      <c r="AA23" s="357">
        <f t="shared" si="9"/>
        <v>3905</v>
      </c>
      <c r="AB23" s="358"/>
      <c r="AC23" s="359">
        <f t="shared" si="13"/>
        <v>25.83605732964546</v>
      </c>
      <c r="AD23" s="359"/>
      <c r="AE23" s="359">
        <f t="shared" si="14"/>
        <v>23.252890899949723</v>
      </c>
      <c r="AF23" s="359"/>
      <c r="AG23" s="359">
        <f t="shared" si="15"/>
        <v>24.544311753614082</v>
      </c>
      <c r="AH23" s="360"/>
    </row>
    <row r="24" spans="1:35" ht="18" customHeight="1">
      <c r="A24" s="355" t="s">
        <v>12</v>
      </c>
      <c r="B24" s="356"/>
      <c r="C24" s="356"/>
      <c r="D24" s="356"/>
      <c r="E24" s="357">
        <v>9214</v>
      </c>
      <c r="F24" s="358"/>
      <c r="G24" s="357">
        <v>7948</v>
      </c>
      <c r="H24" s="358"/>
      <c r="I24" s="357">
        <f t="shared" si="8"/>
        <v>17162</v>
      </c>
      <c r="J24" s="358"/>
      <c r="K24" s="359">
        <f t="shared" si="10"/>
        <v>22.128824631346365</v>
      </c>
      <c r="L24" s="359"/>
      <c r="M24" s="359">
        <f t="shared" si="11"/>
        <v>19.923794244460041</v>
      </c>
      <c r="N24" s="359"/>
      <c r="O24" s="359">
        <f t="shared" si="12"/>
        <v>21.049920274745492</v>
      </c>
      <c r="P24" s="360"/>
      <c r="S24" s="355" t="s">
        <v>12</v>
      </c>
      <c r="T24" s="356"/>
      <c r="U24" s="356"/>
      <c r="V24" s="356"/>
      <c r="W24" s="357">
        <v>11489</v>
      </c>
      <c r="X24" s="358"/>
      <c r="Y24" s="357">
        <v>10102</v>
      </c>
      <c r="Z24" s="358"/>
      <c r="AA24" s="357">
        <f t="shared" si="9"/>
        <v>21591</v>
      </c>
      <c r="AB24" s="358"/>
      <c r="AC24" s="359">
        <f t="shared" si="13"/>
        <v>27.592583697583937</v>
      </c>
      <c r="AD24" s="359"/>
      <c r="AE24" s="359">
        <f t="shared" si="14"/>
        <v>25.323373107389951</v>
      </c>
      <c r="AF24" s="359"/>
      <c r="AG24" s="359">
        <f t="shared" si="15"/>
        <v>26.482276462651786</v>
      </c>
      <c r="AH24" s="360"/>
    </row>
    <row r="25" spans="1:35" ht="18" customHeight="1">
      <c r="A25" s="377" t="s">
        <v>13</v>
      </c>
      <c r="B25" s="378"/>
      <c r="C25" s="378"/>
      <c r="D25" s="378"/>
      <c r="E25" s="379">
        <v>4961</v>
      </c>
      <c r="F25" s="379"/>
      <c r="G25" s="379">
        <v>4338</v>
      </c>
      <c r="H25" s="379"/>
      <c r="I25" s="388">
        <f t="shared" si="8"/>
        <v>9299</v>
      </c>
      <c r="J25" s="389"/>
      <c r="K25" s="359">
        <f t="shared" si="10"/>
        <v>22.751662462737904</v>
      </c>
      <c r="L25" s="359"/>
      <c r="M25" s="359">
        <f t="shared" si="11"/>
        <v>20.736137667304018</v>
      </c>
      <c r="N25" s="359"/>
      <c r="O25" s="359">
        <f t="shared" si="12"/>
        <v>21.764774722059684</v>
      </c>
      <c r="P25" s="360"/>
      <c r="S25" s="377" t="s">
        <v>13</v>
      </c>
      <c r="T25" s="378"/>
      <c r="U25" s="378"/>
      <c r="V25" s="378"/>
      <c r="W25" s="379">
        <v>6212</v>
      </c>
      <c r="X25" s="379"/>
      <c r="Y25" s="379">
        <v>5533</v>
      </c>
      <c r="Z25" s="379"/>
      <c r="AA25" s="388">
        <f t="shared" si="9"/>
        <v>11745</v>
      </c>
      <c r="AB25" s="389"/>
      <c r="AC25" s="359">
        <f t="shared" si="13"/>
        <v>28.488878697546433</v>
      </c>
      <c r="AD25" s="359"/>
      <c r="AE25" s="359">
        <f t="shared" si="14"/>
        <v>26.448374760994266</v>
      </c>
      <c r="AF25" s="359"/>
      <c r="AG25" s="359">
        <f t="shared" si="15"/>
        <v>27.489760093621999</v>
      </c>
      <c r="AH25" s="360"/>
    </row>
    <row r="26" spans="1:35" ht="18" customHeight="1" thickBot="1">
      <c r="A26" s="351" t="s">
        <v>146</v>
      </c>
      <c r="B26" s="352"/>
      <c r="C26" s="352"/>
      <c r="D26" s="349"/>
      <c r="E26" s="346">
        <v>2432</v>
      </c>
      <c r="F26" s="347"/>
      <c r="G26" s="346">
        <v>2175</v>
      </c>
      <c r="H26" s="347"/>
      <c r="I26" s="348">
        <f>SUM(E26:H26)</f>
        <v>4607</v>
      </c>
      <c r="J26" s="349"/>
      <c r="K26" s="341">
        <f t="shared" si="10"/>
        <v>24.481578417555866</v>
      </c>
      <c r="L26" s="341"/>
      <c r="M26" s="341">
        <f t="shared" si="11"/>
        <v>21.475118483412324</v>
      </c>
      <c r="N26" s="341"/>
      <c r="O26" s="341">
        <f t="shared" si="12"/>
        <v>22.96381218223507</v>
      </c>
      <c r="P26" s="342"/>
      <c r="S26" s="351" t="s">
        <v>146</v>
      </c>
      <c r="T26" s="352"/>
      <c r="U26" s="352"/>
      <c r="V26" s="349"/>
      <c r="W26" s="346">
        <v>2866</v>
      </c>
      <c r="X26" s="347"/>
      <c r="Y26" s="346">
        <v>2598</v>
      </c>
      <c r="Z26" s="347"/>
      <c r="AA26" s="348">
        <f>SUM(W26:Z26)</f>
        <v>5464</v>
      </c>
      <c r="AB26" s="349"/>
      <c r="AC26" s="341">
        <f t="shared" si="13"/>
        <v>28.850412723978256</v>
      </c>
      <c r="AD26" s="341"/>
      <c r="AE26" s="341">
        <f t="shared" si="14"/>
        <v>25.65165876777251</v>
      </c>
      <c r="AF26" s="341"/>
      <c r="AG26" s="341">
        <f t="shared" si="15"/>
        <v>27.235569733825141</v>
      </c>
      <c r="AH26" s="342"/>
    </row>
    <row r="27" spans="1:35" ht="18" customHeight="1" thickTop="1" thickBot="1">
      <c r="A27" s="366" t="s">
        <v>97</v>
      </c>
      <c r="B27" s="367"/>
      <c r="C27" s="367"/>
      <c r="D27" s="368"/>
      <c r="E27" s="350">
        <f>SUM(E21:F26)</f>
        <v>21779</v>
      </c>
      <c r="F27" s="350"/>
      <c r="G27" s="350">
        <f>SUM(G21:H26)</f>
        <v>18932</v>
      </c>
      <c r="H27" s="350"/>
      <c r="I27" s="343">
        <f t="shared" si="8"/>
        <v>40711</v>
      </c>
      <c r="J27" s="344"/>
      <c r="K27" s="345">
        <f t="shared" si="10"/>
        <v>22.506639660214745</v>
      </c>
      <c r="L27" s="345"/>
      <c r="M27" s="345">
        <f t="shared" si="11"/>
        <v>20.031318774335535</v>
      </c>
      <c r="N27" s="345"/>
      <c r="O27" s="345">
        <f t="shared" si="12"/>
        <v>21.283570073034678</v>
      </c>
      <c r="P27" s="365"/>
      <c r="S27" s="366" t="s">
        <v>97</v>
      </c>
      <c r="T27" s="367"/>
      <c r="U27" s="367"/>
      <c r="V27" s="368"/>
      <c r="W27" s="350">
        <f>SUM(W21:X26)</f>
        <v>26780</v>
      </c>
      <c r="X27" s="350"/>
      <c r="Y27" s="350">
        <f>SUM(Y21:Z26)</f>
        <v>23767</v>
      </c>
      <c r="Z27" s="350"/>
      <c r="AA27" s="343">
        <f>SUM(W27:Z27)</f>
        <v>50547</v>
      </c>
      <c r="AB27" s="344"/>
      <c r="AC27" s="345">
        <f t="shared" si="13"/>
        <v>27.674723821137373</v>
      </c>
      <c r="AD27" s="345"/>
      <c r="AE27" s="345">
        <f t="shared" si="14"/>
        <v>25.147071271372948</v>
      </c>
      <c r="AF27" s="345"/>
      <c r="AG27" s="345">
        <f t="shared" si="15"/>
        <v>26.425796872631079</v>
      </c>
      <c r="AH27" s="365"/>
    </row>
    <row r="28" spans="1:35" ht="18" customHeight="1">
      <c r="A28" s="61"/>
      <c r="B28" s="61"/>
      <c r="C28" s="61"/>
      <c r="D28" s="61"/>
      <c r="E28" s="62"/>
      <c r="F28" s="62"/>
      <c r="G28" s="62"/>
      <c r="H28" s="62"/>
      <c r="I28" s="63"/>
      <c r="J28" s="64"/>
      <c r="K28" s="65"/>
      <c r="L28" s="65"/>
      <c r="M28" s="65"/>
      <c r="N28" s="65"/>
      <c r="O28" s="65"/>
      <c r="P28" s="65"/>
      <c r="S28" s="61"/>
      <c r="T28" s="61"/>
      <c r="U28" s="61"/>
      <c r="V28" s="61"/>
      <c r="W28" s="62"/>
      <c r="X28" s="62"/>
      <c r="Y28" s="62"/>
      <c r="Z28" s="62"/>
      <c r="AA28" s="63"/>
      <c r="AB28" s="64"/>
      <c r="AC28" s="65"/>
      <c r="AD28" s="65"/>
      <c r="AE28" s="65"/>
      <c r="AF28" s="65"/>
      <c r="AG28" s="65"/>
      <c r="AH28" s="65"/>
    </row>
    <row r="29" spans="1:35" ht="18" customHeight="1">
      <c r="A29" s="61"/>
      <c r="B29" s="61"/>
      <c r="C29" s="61"/>
      <c r="D29" s="61"/>
      <c r="E29" s="62"/>
      <c r="F29" s="62"/>
      <c r="G29" s="62"/>
      <c r="H29" s="62"/>
      <c r="I29" s="63"/>
      <c r="J29" s="64"/>
      <c r="K29" s="65"/>
      <c r="L29" s="65"/>
      <c r="M29" s="65"/>
      <c r="N29" s="65"/>
      <c r="O29" s="65"/>
      <c r="P29" s="65"/>
      <c r="S29" s="61"/>
      <c r="T29" s="61"/>
      <c r="U29" s="61"/>
      <c r="V29" s="61"/>
      <c r="W29" s="62"/>
      <c r="X29" s="62"/>
      <c r="Y29" s="62"/>
      <c r="Z29" s="62"/>
      <c r="AA29" s="63"/>
      <c r="AB29" s="64"/>
      <c r="AC29" s="65"/>
      <c r="AD29" s="65"/>
      <c r="AE29" s="65"/>
      <c r="AF29" s="65"/>
      <c r="AG29" s="65"/>
      <c r="AH29" s="65"/>
    </row>
    <row r="31" spans="1:35" ht="18" thickBot="1">
      <c r="A31" s="371" t="s">
        <v>153</v>
      </c>
      <c r="B31" s="371"/>
      <c r="C31" s="371"/>
      <c r="D31" s="371"/>
      <c r="R31" s="78"/>
      <c r="S31" s="361"/>
      <c r="T31" s="362"/>
      <c r="U31" s="362"/>
      <c r="V31" s="362"/>
      <c r="W31" s="78"/>
      <c r="X31" s="78"/>
      <c r="Y31" s="78"/>
      <c r="Z31" s="78"/>
      <c r="AA31" s="78"/>
      <c r="AB31" s="78"/>
      <c r="AC31" s="78"/>
      <c r="AD31" s="78"/>
      <c r="AE31" s="78"/>
      <c r="AF31" s="78"/>
      <c r="AG31" s="78"/>
      <c r="AH31" s="78"/>
      <c r="AI31" s="78"/>
    </row>
    <row r="32" spans="1:35" ht="15.75" customHeight="1">
      <c r="A32" s="380" t="s">
        <v>147</v>
      </c>
      <c r="B32" s="381"/>
      <c r="C32" s="381"/>
      <c r="D32" s="381"/>
      <c r="E32" s="384" t="s">
        <v>5</v>
      </c>
      <c r="F32" s="384"/>
      <c r="G32" s="384"/>
      <c r="H32" s="384"/>
      <c r="I32" s="384"/>
      <c r="J32" s="384"/>
      <c r="K32" s="384" t="s">
        <v>17</v>
      </c>
      <c r="L32" s="384"/>
      <c r="M32" s="384"/>
      <c r="N32" s="384"/>
      <c r="O32" s="384"/>
      <c r="P32" s="385"/>
      <c r="R32" s="78"/>
      <c r="S32" s="353"/>
      <c r="T32" s="354"/>
      <c r="U32" s="354"/>
      <c r="V32" s="354"/>
      <c r="W32" s="340"/>
      <c r="X32" s="340"/>
      <c r="Y32" s="340"/>
      <c r="Z32" s="340"/>
      <c r="AA32" s="340"/>
      <c r="AB32" s="340"/>
      <c r="AC32" s="340"/>
      <c r="AD32" s="340"/>
      <c r="AE32" s="340"/>
      <c r="AF32" s="340"/>
      <c r="AG32" s="340"/>
      <c r="AH32" s="340"/>
      <c r="AI32" s="78"/>
    </row>
    <row r="33" spans="1:35" ht="15.75" customHeight="1">
      <c r="A33" s="382"/>
      <c r="B33" s="383"/>
      <c r="C33" s="383"/>
      <c r="D33" s="383"/>
      <c r="E33" s="386" t="s">
        <v>6</v>
      </c>
      <c r="F33" s="386"/>
      <c r="G33" s="386" t="s">
        <v>7</v>
      </c>
      <c r="H33" s="386"/>
      <c r="I33" s="386" t="s">
        <v>8</v>
      </c>
      <c r="J33" s="386"/>
      <c r="K33" s="386" t="s">
        <v>6</v>
      </c>
      <c r="L33" s="386"/>
      <c r="M33" s="386" t="s">
        <v>7</v>
      </c>
      <c r="N33" s="386"/>
      <c r="O33" s="386" t="s">
        <v>8</v>
      </c>
      <c r="P33" s="387"/>
      <c r="R33" s="78"/>
      <c r="S33" s="354"/>
      <c r="T33" s="354"/>
      <c r="U33" s="354"/>
      <c r="V33" s="354"/>
      <c r="W33" s="340"/>
      <c r="X33" s="340"/>
      <c r="Y33" s="340"/>
      <c r="Z33" s="340"/>
      <c r="AA33" s="340"/>
      <c r="AB33" s="340"/>
      <c r="AC33" s="340"/>
      <c r="AD33" s="340"/>
      <c r="AE33" s="340"/>
      <c r="AF33" s="340"/>
      <c r="AG33" s="340"/>
      <c r="AH33" s="340"/>
      <c r="AI33" s="78"/>
    </row>
    <row r="34" spans="1:35" ht="18" customHeight="1">
      <c r="A34" s="372" t="s">
        <v>9</v>
      </c>
      <c r="B34" s="373"/>
      <c r="C34" s="373"/>
      <c r="D34" s="373"/>
      <c r="E34" s="357">
        <v>2344</v>
      </c>
      <c r="F34" s="358"/>
      <c r="G34" s="357">
        <v>2078</v>
      </c>
      <c r="H34" s="358"/>
      <c r="I34" s="357">
        <f t="shared" ref="I34:I40" si="16">SUM(E34:H34)</f>
        <v>4422</v>
      </c>
      <c r="J34" s="358"/>
      <c r="K34" s="359">
        <f>SUM(E34/N54%)</f>
        <v>31.912865895166778</v>
      </c>
      <c r="L34" s="359"/>
      <c r="M34" s="359">
        <f>SUM(G34/T54%)</f>
        <v>27.479502777043109</v>
      </c>
      <c r="N34" s="359"/>
      <c r="O34" s="359">
        <f>SUM(I34/Z54%)</f>
        <v>29.663916280941841</v>
      </c>
      <c r="P34" s="360"/>
      <c r="R34" s="78"/>
      <c r="S34" s="338"/>
      <c r="T34" s="338"/>
      <c r="U34" s="338"/>
      <c r="V34" s="338"/>
      <c r="W34" s="337"/>
      <c r="X34" s="339"/>
      <c r="Y34" s="337"/>
      <c r="Z34" s="339"/>
      <c r="AA34" s="337"/>
      <c r="AB34" s="339"/>
      <c r="AC34" s="333"/>
      <c r="AD34" s="333"/>
      <c r="AE34" s="333"/>
      <c r="AF34" s="333"/>
      <c r="AG34" s="333"/>
      <c r="AH34" s="333"/>
      <c r="AI34" s="78"/>
    </row>
    <row r="35" spans="1:35" ht="18" customHeight="1">
      <c r="A35" s="372" t="s">
        <v>10</v>
      </c>
      <c r="B35" s="373"/>
      <c r="C35" s="373"/>
      <c r="D35" s="373"/>
      <c r="E35" s="357">
        <v>2417</v>
      </c>
      <c r="F35" s="358"/>
      <c r="G35" s="357">
        <v>2207</v>
      </c>
      <c r="H35" s="358"/>
      <c r="I35" s="357">
        <f t="shared" si="16"/>
        <v>4624</v>
      </c>
      <c r="J35" s="358"/>
      <c r="K35" s="359">
        <f t="shared" ref="K35:K40" si="17">SUM(E35/N55%)</f>
        <v>29.872698059572365</v>
      </c>
      <c r="L35" s="359"/>
      <c r="M35" s="359">
        <f t="shared" ref="M35:M40" si="18">SUM(G35/T55%)</f>
        <v>27.402532902905385</v>
      </c>
      <c r="N35" s="359"/>
      <c r="O35" s="359">
        <f t="shared" ref="O35:O40" si="19">SUM(I35/Z55%)</f>
        <v>28.640445958501086</v>
      </c>
      <c r="P35" s="360"/>
      <c r="R35" s="78"/>
      <c r="S35" s="338"/>
      <c r="T35" s="338"/>
      <c r="U35" s="338"/>
      <c r="V35" s="338"/>
      <c r="W35" s="337"/>
      <c r="X35" s="339"/>
      <c r="Y35" s="337"/>
      <c r="Z35" s="339"/>
      <c r="AA35" s="337"/>
      <c r="AB35" s="339"/>
      <c r="AC35" s="333"/>
      <c r="AD35" s="333"/>
      <c r="AE35" s="333"/>
      <c r="AF35" s="333"/>
      <c r="AG35" s="333"/>
      <c r="AH35" s="333"/>
      <c r="AI35" s="78"/>
    </row>
    <row r="36" spans="1:35" ht="18" customHeight="1">
      <c r="A36" s="372" t="s">
        <v>11</v>
      </c>
      <c r="B36" s="373"/>
      <c r="C36" s="373"/>
      <c r="D36" s="373"/>
      <c r="E36" s="357">
        <v>2407</v>
      </c>
      <c r="F36" s="358"/>
      <c r="G36" s="357">
        <v>2224</v>
      </c>
      <c r="H36" s="358"/>
      <c r="I36" s="357">
        <f t="shared" si="16"/>
        <v>4631</v>
      </c>
      <c r="J36" s="358"/>
      <c r="K36" s="359">
        <f t="shared" si="17"/>
        <v>30.261503645964293</v>
      </c>
      <c r="L36" s="359"/>
      <c r="M36" s="359">
        <f t="shared" si="18"/>
        <v>27.953745600804424</v>
      </c>
      <c r="N36" s="359"/>
      <c r="O36" s="359">
        <f t="shared" si="19"/>
        <v>29.107479572595853</v>
      </c>
      <c r="P36" s="360"/>
      <c r="R36" s="78"/>
      <c r="S36" s="338"/>
      <c r="T36" s="338"/>
      <c r="U36" s="338"/>
      <c r="V36" s="338"/>
      <c r="W36" s="337"/>
      <c r="X36" s="339"/>
      <c r="Y36" s="337"/>
      <c r="Z36" s="339"/>
      <c r="AA36" s="337"/>
      <c r="AB36" s="339"/>
      <c r="AC36" s="333"/>
      <c r="AD36" s="333"/>
      <c r="AE36" s="333"/>
      <c r="AF36" s="333"/>
      <c r="AG36" s="333"/>
      <c r="AH36" s="333"/>
      <c r="AI36" s="78"/>
    </row>
    <row r="37" spans="1:35" ht="18" customHeight="1">
      <c r="A37" s="355" t="s">
        <v>12</v>
      </c>
      <c r="B37" s="356"/>
      <c r="C37" s="356"/>
      <c r="D37" s="356"/>
      <c r="E37" s="357">
        <v>13531</v>
      </c>
      <c r="F37" s="358"/>
      <c r="G37" s="357">
        <v>12068</v>
      </c>
      <c r="H37" s="358"/>
      <c r="I37" s="357">
        <f t="shared" si="16"/>
        <v>25599</v>
      </c>
      <c r="J37" s="358"/>
      <c r="K37" s="359">
        <f t="shared" si="17"/>
        <v>32.496757769345308</v>
      </c>
      <c r="L37" s="359"/>
      <c r="M37" s="359">
        <f t="shared" si="18"/>
        <v>30.251679534743808</v>
      </c>
      <c r="N37" s="359"/>
      <c r="O37" s="359">
        <f t="shared" si="19"/>
        <v>31.398258309824605</v>
      </c>
      <c r="P37" s="360"/>
      <c r="R37" s="78"/>
      <c r="S37" s="334"/>
      <c r="T37" s="334"/>
      <c r="U37" s="334"/>
      <c r="V37" s="334"/>
      <c r="W37" s="337"/>
      <c r="X37" s="339"/>
      <c r="Y37" s="337"/>
      <c r="Z37" s="339"/>
      <c r="AA37" s="337"/>
      <c r="AB37" s="339"/>
      <c r="AC37" s="333"/>
      <c r="AD37" s="333"/>
      <c r="AE37" s="333"/>
      <c r="AF37" s="333"/>
      <c r="AG37" s="333"/>
      <c r="AH37" s="333"/>
      <c r="AI37" s="78"/>
    </row>
    <row r="38" spans="1:35" ht="18" customHeight="1">
      <c r="A38" s="377" t="s">
        <v>13</v>
      </c>
      <c r="B38" s="378"/>
      <c r="C38" s="378"/>
      <c r="D38" s="378"/>
      <c r="E38" s="379">
        <v>7354</v>
      </c>
      <c r="F38" s="379"/>
      <c r="G38" s="379">
        <v>6668</v>
      </c>
      <c r="H38" s="379"/>
      <c r="I38" s="357">
        <f t="shared" ref="I38" si="20">SUM(E38:H38)</f>
        <v>14022</v>
      </c>
      <c r="J38" s="358"/>
      <c r="K38" s="359">
        <f t="shared" si="17"/>
        <v>33.72620958495758</v>
      </c>
      <c r="L38" s="359"/>
      <c r="M38" s="359">
        <f t="shared" si="18"/>
        <v>31.873804971319313</v>
      </c>
      <c r="N38" s="359"/>
      <c r="O38" s="359">
        <f t="shared" si="19"/>
        <v>32.819192510239908</v>
      </c>
      <c r="P38" s="360"/>
      <c r="R38" s="78"/>
      <c r="S38" s="334"/>
      <c r="T38" s="334"/>
      <c r="U38" s="334"/>
      <c r="V38" s="334"/>
      <c r="W38" s="336"/>
      <c r="X38" s="336"/>
      <c r="Y38" s="336"/>
      <c r="Z38" s="336"/>
      <c r="AA38" s="337"/>
      <c r="AB38" s="339"/>
      <c r="AC38" s="333"/>
      <c r="AD38" s="333"/>
      <c r="AE38" s="333"/>
      <c r="AF38" s="333"/>
      <c r="AG38" s="333"/>
      <c r="AH38" s="333"/>
      <c r="AI38" s="78"/>
    </row>
    <row r="39" spans="1:35" ht="18" customHeight="1" thickBot="1">
      <c r="A39" s="351" t="s">
        <v>146</v>
      </c>
      <c r="B39" s="352"/>
      <c r="C39" s="352"/>
      <c r="D39" s="349"/>
      <c r="E39" s="346">
        <v>3240</v>
      </c>
      <c r="F39" s="347"/>
      <c r="G39" s="346">
        <v>2962</v>
      </c>
      <c r="H39" s="347"/>
      <c r="I39" s="348">
        <f>SUM(E39:H39)</f>
        <v>6202</v>
      </c>
      <c r="J39" s="349"/>
      <c r="K39" s="341">
        <f t="shared" si="17"/>
        <v>32.615260720756993</v>
      </c>
      <c r="L39" s="341"/>
      <c r="M39" s="341">
        <f t="shared" si="18"/>
        <v>29.24565560821485</v>
      </c>
      <c r="N39" s="341"/>
      <c r="O39" s="341">
        <f t="shared" si="19"/>
        <v>30.914166085136078</v>
      </c>
      <c r="P39" s="342"/>
      <c r="R39" s="78"/>
      <c r="S39" s="334"/>
      <c r="T39" s="335"/>
      <c r="U39" s="335"/>
      <c r="V39" s="335"/>
      <c r="W39" s="336"/>
      <c r="X39" s="336"/>
      <c r="Y39" s="336"/>
      <c r="Z39" s="336"/>
      <c r="AA39" s="337"/>
      <c r="AB39" s="335"/>
      <c r="AC39" s="333"/>
      <c r="AD39" s="333"/>
      <c r="AE39" s="333"/>
      <c r="AF39" s="333"/>
      <c r="AG39" s="333"/>
      <c r="AH39" s="333"/>
      <c r="AI39" s="78"/>
    </row>
    <row r="40" spans="1:35" ht="18" customHeight="1" thickTop="1" thickBot="1">
      <c r="A40" s="366" t="s">
        <v>97</v>
      </c>
      <c r="B40" s="367"/>
      <c r="C40" s="367"/>
      <c r="D40" s="368"/>
      <c r="E40" s="350">
        <f>SUM(E34:F39)</f>
        <v>31293</v>
      </c>
      <c r="F40" s="350"/>
      <c r="G40" s="350">
        <f>SUM(G34:H39)</f>
        <v>28207</v>
      </c>
      <c r="H40" s="350"/>
      <c r="I40" s="343">
        <f t="shared" si="16"/>
        <v>59500</v>
      </c>
      <c r="J40" s="344"/>
      <c r="K40" s="345">
        <f t="shared" si="17"/>
        <v>32.33850382878461</v>
      </c>
      <c r="L40" s="345"/>
      <c r="M40" s="345">
        <f t="shared" si="18"/>
        <v>29.844887421703064</v>
      </c>
      <c r="N40" s="345"/>
      <c r="O40" s="345">
        <f t="shared" si="19"/>
        <v>31.106394324520728</v>
      </c>
      <c r="P40" s="365"/>
      <c r="R40" s="78"/>
      <c r="S40" s="374"/>
      <c r="T40" s="374"/>
      <c r="U40" s="374"/>
      <c r="V40" s="374"/>
      <c r="W40" s="336"/>
      <c r="X40" s="336"/>
      <c r="Y40" s="336"/>
      <c r="Z40" s="336"/>
      <c r="AA40" s="375"/>
      <c r="AB40" s="376"/>
      <c r="AC40" s="333"/>
      <c r="AD40" s="333"/>
      <c r="AE40" s="333"/>
      <c r="AF40" s="333"/>
      <c r="AG40" s="333"/>
      <c r="AH40" s="333"/>
      <c r="AI40" s="78"/>
    </row>
    <row r="41" spans="1:35" ht="18" customHeight="1">
      <c r="A41" s="61"/>
      <c r="B41" s="61"/>
      <c r="C41" s="61"/>
      <c r="D41" s="61"/>
      <c r="E41" s="62"/>
      <c r="F41" s="62"/>
      <c r="G41" s="62"/>
      <c r="H41" s="62"/>
      <c r="I41" s="63"/>
      <c r="J41" s="64"/>
      <c r="K41" s="65"/>
      <c r="L41" s="65"/>
      <c r="M41" s="65"/>
      <c r="N41" s="65"/>
      <c r="O41" s="65"/>
      <c r="P41" s="65"/>
      <c r="R41" s="78"/>
      <c r="S41" s="61"/>
      <c r="T41" s="61"/>
      <c r="U41" s="61"/>
      <c r="V41" s="61"/>
      <c r="W41" s="62"/>
      <c r="X41" s="62"/>
      <c r="Y41" s="62"/>
      <c r="Z41" s="62"/>
      <c r="AA41" s="66"/>
      <c r="AB41" s="67"/>
      <c r="AC41" s="68"/>
      <c r="AD41" s="68"/>
      <c r="AE41" s="68"/>
      <c r="AF41" s="68"/>
      <c r="AG41" s="68"/>
      <c r="AH41" s="68"/>
      <c r="AI41" s="78"/>
    </row>
    <row r="42" spans="1:35" ht="18" customHeight="1">
      <c r="A42" s="61"/>
      <c r="B42" s="61"/>
      <c r="C42" s="61"/>
      <c r="D42" s="61"/>
      <c r="E42" s="62"/>
      <c r="F42" s="62"/>
      <c r="G42" s="62"/>
      <c r="H42" s="62"/>
      <c r="I42" s="63"/>
      <c r="J42" s="64"/>
      <c r="K42" s="65"/>
      <c r="L42" s="65"/>
      <c r="M42" s="65"/>
      <c r="N42" s="65"/>
      <c r="O42" s="65"/>
      <c r="P42" s="65"/>
      <c r="S42" s="61"/>
      <c r="T42" s="61"/>
      <c r="U42" s="61"/>
      <c r="V42" s="61"/>
      <c r="W42" s="62"/>
      <c r="X42" s="62"/>
      <c r="Y42" s="62"/>
      <c r="Z42" s="62"/>
      <c r="AA42" s="66"/>
      <c r="AB42" s="67"/>
      <c r="AC42" s="68"/>
      <c r="AD42" s="68"/>
      <c r="AE42" s="68"/>
      <c r="AF42" s="68"/>
      <c r="AG42" s="68"/>
      <c r="AH42" s="68"/>
    </row>
    <row r="43" spans="1:35" ht="18" customHeight="1">
      <c r="A43" s="61"/>
      <c r="B43" s="61"/>
      <c r="C43" s="61"/>
      <c r="D43" s="61"/>
      <c r="E43" s="62"/>
      <c r="F43" s="62"/>
      <c r="G43" s="62"/>
      <c r="H43" s="62"/>
      <c r="I43" s="63"/>
      <c r="J43" s="64"/>
      <c r="K43" s="65"/>
      <c r="L43" s="65"/>
      <c r="M43" s="65"/>
      <c r="N43" s="65"/>
      <c r="O43" s="65"/>
      <c r="P43" s="65"/>
      <c r="S43" s="61"/>
      <c r="T43" s="61"/>
      <c r="U43" s="61"/>
      <c r="V43" s="61"/>
      <c r="W43" s="62"/>
      <c r="X43" s="62"/>
      <c r="Y43" s="62"/>
      <c r="Z43" s="62"/>
      <c r="AA43" s="66"/>
      <c r="AB43" s="67"/>
      <c r="AC43" s="68"/>
      <c r="AD43" s="68"/>
      <c r="AE43" s="68"/>
      <c r="AF43" s="68"/>
      <c r="AG43" s="68"/>
      <c r="AH43" s="68"/>
    </row>
    <row r="44" spans="1:35" ht="18" customHeight="1">
      <c r="A44" s="61"/>
      <c r="B44" s="61"/>
      <c r="C44" s="61"/>
      <c r="D44" s="61"/>
      <c r="E44" s="62"/>
      <c r="F44" s="62"/>
      <c r="G44" s="62"/>
      <c r="H44" s="62"/>
      <c r="I44" s="63"/>
      <c r="J44" s="64"/>
      <c r="K44" s="65"/>
      <c r="L44" s="65"/>
      <c r="M44" s="65"/>
      <c r="N44" s="65"/>
      <c r="O44" s="65"/>
      <c r="P44" s="65"/>
      <c r="S44" s="61"/>
      <c r="T44" s="61"/>
      <c r="U44" s="61"/>
      <c r="V44" s="61"/>
      <c r="W44" s="62"/>
      <c r="X44" s="62"/>
      <c r="Y44" s="62"/>
      <c r="Z44" s="62"/>
      <c r="AA44" s="66"/>
      <c r="AB44" s="67"/>
      <c r="AC44" s="68"/>
      <c r="AD44" s="68"/>
      <c r="AE44" s="68"/>
      <c r="AF44" s="68"/>
      <c r="AG44" s="68"/>
      <c r="AH44" s="68"/>
    </row>
    <row r="45" spans="1:35" ht="18" customHeight="1">
      <c r="A45" s="61"/>
      <c r="B45" s="61"/>
      <c r="C45" s="61"/>
      <c r="D45" s="61"/>
      <c r="E45" s="62"/>
      <c r="F45" s="62"/>
      <c r="G45" s="62"/>
      <c r="H45" s="62"/>
      <c r="I45" s="63"/>
      <c r="J45" s="64"/>
      <c r="K45" s="65"/>
      <c r="L45" s="65"/>
      <c r="M45" s="65"/>
      <c r="N45" s="65"/>
      <c r="O45" s="65"/>
      <c r="P45" s="65"/>
      <c r="S45" s="61"/>
      <c r="T45" s="61"/>
      <c r="U45" s="61"/>
      <c r="V45" s="61"/>
      <c r="W45" s="62"/>
      <c r="X45" s="62"/>
      <c r="Y45" s="62"/>
      <c r="Z45" s="62"/>
      <c r="AA45" s="66"/>
      <c r="AB45" s="67"/>
      <c r="AC45" s="68"/>
      <c r="AD45" s="68"/>
      <c r="AE45" s="68"/>
      <c r="AF45" s="68"/>
      <c r="AG45" s="68"/>
      <c r="AH45" s="68"/>
    </row>
    <row r="46" spans="1:35" ht="18" customHeight="1">
      <c r="A46" s="61"/>
      <c r="B46" s="61"/>
      <c r="C46" s="61"/>
      <c r="D46" s="61"/>
      <c r="E46" s="62"/>
      <c r="F46" s="62"/>
      <c r="G46" s="62"/>
      <c r="H46" s="62"/>
      <c r="I46" s="63"/>
      <c r="J46" s="64"/>
      <c r="K46" s="65"/>
      <c r="L46" s="65"/>
      <c r="M46" s="65"/>
      <c r="N46" s="65"/>
      <c r="O46" s="65"/>
      <c r="P46" s="65"/>
      <c r="S46" s="61"/>
      <c r="T46" s="61"/>
      <c r="U46" s="61"/>
      <c r="V46" s="61"/>
      <c r="W46" s="62"/>
      <c r="X46" s="62"/>
      <c r="Y46" s="62"/>
      <c r="Z46" s="62"/>
      <c r="AA46" s="66"/>
      <c r="AB46" s="67"/>
      <c r="AC46" s="68"/>
      <c r="AD46" s="68"/>
      <c r="AE46" s="68"/>
      <c r="AF46" s="68"/>
      <c r="AG46" s="68"/>
      <c r="AH46" s="68"/>
    </row>
    <row r="47" spans="1:35" ht="18" customHeight="1">
      <c r="A47" s="61"/>
      <c r="B47" s="61"/>
      <c r="C47" s="61"/>
      <c r="D47" s="61"/>
      <c r="E47" s="62"/>
      <c r="F47" s="62"/>
      <c r="G47" s="62"/>
      <c r="H47" s="62"/>
      <c r="I47" s="63"/>
      <c r="J47" s="64"/>
      <c r="K47" s="65"/>
      <c r="L47" s="65"/>
      <c r="M47" s="65"/>
      <c r="N47" s="65"/>
      <c r="O47" s="65"/>
      <c r="P47" s="65"/>
      <c r="S47" s="61"/>
      <c r="T47" s="61"/>
      <c r="U47" s="61"/>
      <c r="V47" s="61"/>
      <c r="W47" s="62"/>
      <c r="X47" s="62"/>
      <c r="Y47" s="62"/>
      <c r="Z47" s="62"/>
      <c r="AA47" s="66"/>
      <c r="AB47" s="67"/>
      <c r="AC47" s="68"/>
      <c r="AD47" s="68"/>
      <c r="AE47" s="68"/>
      <c r="AF47" s="68"/>
      <c r="AG47" s="68"/>
      <c r="AH47" s="68"/>
    </row>
    <row r="48" spans="1:35">
      <c r="A48" s="312"/>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row>
    <row r="49" spans="1:34">
      <c r="A49" s="312"/>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row>
    <row r="50" spans="1:34">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ht="15" thickBot="1"/>
    <row r="52" spans="1:34" ht="17.25">
      <c r="E52" s="394" t="s">
        <v>25</v>
      </c>
      <c r="F52" s="395"/>
      <c r="G52" s="395"/>
      <c r="H52" s="395"/>
      <c r="I52" s="395"/>
      <c r="J52" s="395"/>
      <c r="K52" s="395"/>
      <c r="L52" s="395"/>
      <c r="M52" s="395"/>
      <c r="N52" s="178" t="s">
        <v>15</v>
      </c>
      <c r="O52" s="179"/>
      <c r="P52" s="179"/>
      <c r="Q52" s="179"/>
      <c r="R52" s="179"/>
      <c r="S52" s="179"/>
      <c r="T52" s="179"/>
      <c r="U52" s="179"/>
      <c r="V52" s="179"/>
      <c r="W52" s="179"/>
      <c r="X52" s="179"/>
      <c r="Y52" s="179"/>
      <c r="Z52" s="179"/>
      <c r="AA52" s="179"/>
      <c r="AB52" s="179"/>
      <c r="AC52" s="179"/>
      <c r="AD52" s="179"/>
      <c r="AE52" s="180"/>
    </row>
    <row r="53" spans="1:34">
      <c r="E53" s="396"/>
      <c r="F53" s="397"/>
      <c r="G53" s="397"/>
      <c r="H53" s="397"/>
      <c r="I53" s="397"/>
      <c r="J53" s="397"/>
      <c r="K53" s="397"/>
      <c r="L53" s="397"/>
      <c r="M53" s="397"/>
      <c r="N53" s="227" t="s">
        <v>6</v>
      </c>
      <c r="O53" s="228"/>
      <c r="P53" s="228"/>
      <c r="Q53" s="228"/>
      <c r="R53" s="228"/>
      <c r="S53" s="229"/>
      <c r="T53" s="177" t="s">
        <v>7</v>
      </c>
      <c r="U53" s="177"/>
      <c r="V53" s="177"/>
      <c r="W53" s="177"/>
      <c r="X53" s="177"/>
      <c r="Y53" s="177"/>
      <c r="Z53" s="177" t="s">
        <v>8</v>
      </c>
      <c r="AA53" s="177"/>
      <c r="AB53" s="177"/>
      <c r="AC53" s="177"/>
      <c r="AD53" s="177"/>
      <c r="AE53" s="177"/>
    </row>
    <row r="54" spans="1:34">
      <c r="E54" s="393" t="s">
        <v>9</v>
      </c>
      <c r="F54" s="177"/>
      <c r="G54" s="177"/>
      <c r="H54" s="177"/>
      <c r="I54" s="177"/>
      <c r="J54" s="177"/>
      <c r="K54" s="177"/>
      <c r="L54" s="177"/>
      <c r="M54" s="177"/>
      <c r="N54" s="187">
        <v>7345</v>
      </c>
      <c r="O54" s="188"/>
      <c r="P54" s="188"/>
      <c r="Q54" s="188"/>
      <c r="R54" s="188"/>
      <c r="S54" s="189"/>
      <c r="T54" s="213">
        <v>7562</v>
      </c>
      <c r="U54" s="213"/>
      <c r="V54" s="213"/>
      <c r="W54" s="213"/>
      <c r="X54" s="213"/>
      <c r="Y54" s="213"/>
      <c r="Z54" s="187">
        <f t="shared" ref="Z54:Z59" si="21">SUM(N54:Y54)</f>
        <v>14907</v>
      </c>
      <c r="AA54" s="188"/>
      <c r="AB54" s="188"/>
      <c r="AC54" s="188"/>
      <c r="AD54" s="188"/>
      <c r="AE54" s="189"/>
    </row>
    <row r="55" spans="1:34">
      <c r="E55" s="393" t="s">
        <v>10</v>
      </c>
      <c r="F55" s="177"/>
      <c r="G55" s="177"/>
      <c r="H55" s="177"/>
      <c r="I55" s="177"/>
      <c r="J55" s="177"/>
      <c r="K55" s="177"/>
      <c r="L55" s="177"/>
      <c r="M55" s="177"/>
      <c r="N55" s="187">
        <v>8091</v>
      </c>
      <c r="O55" s="188"/>
      <c r="P55" s="188"/>
      <c r="Q55" s="188"/>
      <c r="R55" s="188"/>
      <c r="S55" s="189"/>
      <c r="T55" s="213">
        <v>8054</v>
      </c>
      <c r="U55" s="213"/>
      <c r="V55" s="213"/>
      <c r="W55" s="213"/>
      <c r="X55" s="213"/>
      <c r="Y55" s="213"/>
      <c r="Z55" s="187">
        <f t="shared" si="21"/>
        <v>16145</v>
      </c>
      <c r="AA55" s="188"/>
      <c r="AB55" s="188"/>
      <c r="AC55" s="188"/>
      <c r="AD55" s="188"/>
      <c r="AE55" s="189"/>
    </row>
    <row r="56" spans="1:34">
      <c r="E56" s="393" t="s">
        <v>11</v>
      </c>
      <c r="F56" s="177"/>
      <c r="G56" s="177"/>
      <c r="H56" s="177"/>
      <c r="I56" s="177"/>
      <c r="J56" s="177"/>
      <c r="K56" s="177"/>
      <c r="L56" s="177"/>
      <c r="M56" s="177"/>
      <c r="N56" s="187">
        <v>7954</v>
      </c>
      <c r="O56" s="188"/>
      <c r="P56" s="188"/>
      <c r="Q56" s="188"/>
      <c r="R56" s="188"/>
      <c r="S56" s="189"/>
      <c r="T56" s="213">
        <v>7956</v>
      </c>
      <c r="U56" s="213"/>
      <c r="V56" s="213"/>
      <c r="W56" s="213"/>
      <c r="X56" s="213"/>
      <c r="Y56" s="213"/>
      <c r="Z56" s="187">
        <f t="shared" si="21"/>
        <v>15910</v>
      </c>
      <c r="AA56" s="188"/>
      <c r="AB56" s="188"/>
      <c r="AC56" s="188"/>
      <c r="AD56" s="188"/>
      <c r="AE56" s="189"/>
    </row>
    <row r="57" spans="1:34">
      <c r="E57" s="393" t="s">
        <v>12</v>
      </c>
      <c r="F57" s="177"/>
      <c r="G57" s="177"/>
      <c r="H57" s="177"/>
      <c r="I57" s="177"/>
      <c r="J57" s="177"/>
      <c r="K57" s="177"/>
      <c r="L57" s="177"/>
      <c r="M57" s="177"/>
      <c r="N57" s="187">
        <v>41638</v>
      </c>
      <c r="O57" s="188"/>
      <c r="P57" s="188"/>
      <c r="Q57" s="188"/>
      <c r="R57" s="188"/>
      <c r="S57" s="189"/>
      <c r="T57" s="213">
        <v>39892</v>
      </c>
      <c r="U57" s="213"/>
      <c r="V57" s="213"/>
      <c r="W57" s="213"/>
      <c r="X57" s="213"/>
      <c r="Y57" s="213"/>
      <c r="Z57" s="187">
        <f t="shared" si="21"/>
        <v>81530</v>
      </c>
      <c r="AA57" s="188"/>
      <c r="AB57" s="188"/>
      <c r="AC57" s="188"/>
      <c r="AD57" s="188"/>
      <c r="AE57" s="189"/>
    </row>
    <row r="58" spans="1:34">
      <c r="E58" s="393" t="s">
        <v>13</v>
      </c>
      <c r="F58" s="177"/>
      <c r="G58" s="177"/>
      <c r="H58" s="177"/>
      <c r="I58" s="177"/>
      <c r="J58" s="177"/>
      <c r="K58" s="177"/>
      <c r="L58" s="177"/>
      <c r="M58" s="177"/>
      <c r="N58" s="187">
        <v>21805</v>
      </c>
      <c r="O58" s="188"/>
      <c r="P58" s="188"/>
      <c r="Q58" s="188"/>
      <c r="R58" s="188"/>
      <c r="S58" s="189"/>
      <c r="T58" s="213">
        <v>20920</v>
      </c>
      <c r="U58" s="213"/>
      <c r="V58" s="213"/>
      <c r="W58" s="213"/>
      <c r="X58" s="213"/>
      <c r="Y58" s="213"/>
      <c r="Z58" s="187">
        <f t="shared" si="21"/>
        <v>42725</v>
      </c>
      <c r="AA58" s="188"/>
      <c r="AB58" s="188"/>
      <c r="AC58" s="188"/>
      <c r="AD58" s="188"/>
      <c r="AE58" s="189"/>
    </row>
    <row r="59" spans="1:34">
      <c r="E59" s="398" t="s">
        <v>132</v>
      </c>
      <c r="F59" s="228"/>
      <c r="G59" s="228"/>
      <c r="H59" s="228"/>
      <c r="I59" s="228"/>
      <c r="J59" s="228"/>
      <c r="K59" s="228"/>
      <c r="L59" s="228"/>
      <c r="M59" s="229"/>
      <c r="N59" s="187">
        <v>9934</v>
      </c>
      <c r="O59" s="188"/>
      <c r="P59" s="188"/>
      <c r="Q59" s="188"/>
      <c r="R59" s="188"/>
      <c r="S59" s="189"/>
      <c r="T59" s="213">
        <v>10128</v>
      </c>
      <c r="U59" s="213"/>
      <c r="V59" s="213"/>
      <c r="W59" s="213"/>
      <c r="X59" s="213"/>
      <c r="Y59" s="213"/>
      <c r="Z59" s="187">
        <f t="shared" si="21"/>
        <v>20062</v>
      </c>
      <c r="AA59" s="188"/>
      <c r="AB59" s="188"/>
      <c r="AC59" s="188"/>
      <c r="AD59" s="188"/>
      <c r="AE59" s="189"/>
    </row>
    <row r="60" spans="1:34" ht="15" thickBot="1">
      <c r="E60" s="399" t="s">
        <v>14</v>
      </c>
      <c r="F60" s="400"/>
      <c r="G60" s="400"/>
      <c r="H60" s="400"/>
      <c r="I60" s="400"/>
      <c r="J60" s="400"/>
      <c r="K60" s="400"/>
      <c r="L60" s="400"/>
      <c r="M60" s="400"/>
      <c r="N60" s="210">
        <f>SUM(N54:S59)</f>
        <v>96767</v>
      </c>
      <c r="O60" s="211"/>
      <c r="P60" s="211"/>
      <c r="Q60" s="211"/>
      <c r="R60" s="211"/>
      <c r="S60" s="212"/>
      <c r="T60" s="210">
        <f>SUM(T54:Y59)</f>
        <v>94512</v>
      </c>
      <c r="U60" s="211"/>
      <c r="V60" s="211"/>
      <c r="W60" s="211"/>
      <c r="X60" s="211"/>
      <c r="Y60" s="212"/>
      <c r="Z60" s="210">
        <f>SUM(Z54:AE59)</f>
        <v>191279</v>
      </c>
      <c r="AA60" s="211"/>
      <c r="AB60" s="211"/>
      <c r="AC60" s="211"/>
      <c r="AD60" s="211"/>
      <c r="AE60" s="212"/>
    </row>
    <row r="61" spans="1:34" ht="15" thickTop="1"/>
  </sheetData>
  <mergeCells count="390">
    <mergeCell ref="Z60:AE60"/>
    <mergeCell ref="E59:M59"/>
    <mergeCell ref="N59:S59"/>
    <mergeCell ref="T59:Y59"/>
    <mergeCell ref="Z59:AE59"/>
    <mergeCell ref="E60:M60"/>
    <mergeCell ref="N60:S60"/>
    <mergeCell ref="T60:Y60"/>
    <mergeCell ref="Z58:AE58"/>
    <mergeCell ref="E57:M57"/>
    <mergeCell ref="N57:S57"/>
    <mergeCell ref="T57:Y57"/>
    <mergeCell ref="Z57:AE57"/>
    <mergeCell ref="E58:M58"/>
    <mergeCell ref="N58:S58"/>
    <mergeCell ref="T58:Y58"/>
    <mergeCell ref="Z56:AE56"/>
    <mergeCell ref="E55:M55"/>
    <mergeCell ref="N55:S55"/>
    <mergeCell ref="T55:Y55"/>
    <mergeCell ref="Z55:AE55"/>
    <mergeCell ref="E56:M56"/>
    <mergeCell ref="N56:S56"/>
    <mergeCell ref="T56:Y56"/>
    <mergeCell ref="E54:M54"/>
    <mergeCell ref="N54:S54"/>
    <mergeCell ref="T54:Y54"/>
    <mergeCell ref="Z54:AE54"/>
    <mergeCell ref="E52:M53"/>
    <mergeCell ref="N52:AE52"/>
    <mergeCell ref="N53:S53"/>
    <mergeCell ref="T53:Y53"/>
    <mergeCell ref="Z53:AE53"/>
    <mergeCell ref="A11:D11"/>
    <mergeCell ref="S5:V5"/>
    <mergeCell ref="O8:P8"/>
    <mergeCell ref="E8:F8"/>
    <mergeCell ref="A6:D7"/>
    <mergeCell ref="A8:D8"/>
    <mergeCell ref="A9:D9"/>
    <mergeCell ref="M8:N8"/>
    <mergeCell ref="K10:L10"/>
    <mergeCell ref="M10:N10"/>
    <mergeCell ref="O10:P10"/>
    <mergeCell ref="G9:H9"/>
    <mergeCell ref="I9:J9"/>
    <mergeCell ref="K9:L9"/>
    <mergeCell ref="S9:V9"/>
    <mergeCell ref="E11:F11"/>
    <mergeCell ref="G11:H11"/>
    <mergeCell ref="I11:J11"/>
    <mergeCell ref="K11:L11"/>
    <mergeCell ref="O9:P9"/>
    <mergeCell ref="S11:V11"/>
    <mergeCell ref="A31:D31"/>
    <mergeCell ref="A12:D12"/>
    <mergeCell ref="A14:D14"/>
    <mergeCell ref="E12:F12"/>
    <mergeCell ref="G12:H12"/>
    <mergeCell ref="I12:J12"/>
    <mergeCell ref="K12:L12"/>
    <mergeCell ref="E14:F14"/>
    <mergeCell ref="S21:V21"/>
    <mergeCell ref="A18:D18"/>
    <mergeCell ref="A19:D20"/>
    <mergeCell ref="E19:J19"/>
    <mergeCell ref="K19:P19"/>
    <mergeCell ref="S19:V20"/>
    <mergeCell ref="A21:D21"/>
    <mergeCell ref="E21:F21"/>
    <mergeCell ref="G21:H21"/>
    <mergeCell ref="I21:J21"/>
    <mergeCell ref="K21:L21"/>
    <mergeCell ref="M21:N21"/>
    <mergeCell ref="O21:P21"/>
    <mergeCell ref="A23:D23"/>
    <mergeCell ref="E23:F23"/>
    <mergeCell ref="M12:N12"/>
    <mergeCell ref="AG9:AH9"/>
    <mergeCell ref="AC10:AD10"/>
    <mergeCell ref="AE10:AF10"/>
    <mergeCell ref="AC9:AD9"/>
    <mergeCell ref="AE9:AF9"/>
    <mergeCell ref="AG10:AH10"/>
    <mergeCell ref="A3:K3"/>
    <mergeCell ref="A5:D5"/>
    <mergeCell ref="G8:H8"/>
    <mergeCell ref="I8:J8"/>
    <mergeCell ref="K8:L8"/>
    <mergeCell ref="E6:J6"/>
    <mergeCell ref="K6:P6"/>
    <mergeCell ref="E7:F7"/>
    <mergeCell ref="G7:H7"/>
    <mergeCell ref="I7:J7"/>
    <mergeCell ref="K7:L7"/>
    <mergeCell ref="M7:N7"/>
    <mergeCell ref="O7:P7"/>
    <mergeCell ref="AC6:AH6"/>
    <mergeCell ref="A10:D10"/>
    <mergeCell ref="W9:X9"/>
    <mergeCell ref="Y9:Z9"/>
    <mergeCell ref="AA9:AB9"/>
    <mergeCell ref="W11:X11"/>
    <mergeCell ref="Y11:Z11"/>
    <mergeCell ref="AA11:AB11"/>
    <mergeCell ref="E10:F10"/>
    <mergeCell ref="G10:H10"/>
    <mergeCell ref="I10:J10"/>
    <mergeCell ref="M9:N9"/>
    <mergeCell ref="E9:F9"/>
    <mergeCell ref="M11:N11"/>
    <mergeCell ref="O11:P11"/>
    <mergeCell ref="Y10:Z10"/>
    <mergeCell ref="S10:V10"/>
    <mergeCell ref="W10:X10"/>
    <mergeCell ref="AA10:AB10"/>
    <mergeCell ref="O12:P12"/>
    <mergeCell ref="S12:V12"/>
    <mergeCell ref="W12:X12"/>
    <mergeCell ref="Y12:Z12"/>
    <mergeCell ref="AA12:AB12"/>
    <mergeCell ref="AC12:AD12"/>
    <mergeCell ref="AE7:AF7"/>
    <mergeCell ref="AG7:AH7"/>
    <mergeCell ref="S8:V8"/>
    <mergeCell ref="W8:X8"/>
    <mergeCell ref="Y8:Z8"/>
    <mergeCell ref="AA8:AB8"/>
    <mergeCell ref="AC8:AD8"/>
    <mergeCell ref="AE8:AF8"/>
    <mergeCell ref="AG8:AH8"/>
    <mergeCell ref="W7:X7"/>
    <mergeCell ref="S6:V7"/>
    <mergeCell ref="W6:AB6"/>
    <mergeCell ref="Y7:Z7"/>
    <mergeCell ref="AA7:AB7"/>
    <mergeCell ref="AC7:AD7"/>
    <mergeCell ref="AC11:AD11"/>
    <mergeCell ref="AE11:AF11"/>
    <mergeCell ref="AG11:AH11"/>
    <mergeCell ref="AE12:AF12"/>
    <mergeCell ref="AG12:AH12"/>
    <mergeCell ref="S14:V14"/>
    <mergeCell ref="W14:X14"/>
    <mergeCell ref="Y14:Z14"/>
    <mergeCell ref="AA14:AB14"/>
    <mergeCell ref="AC14:AD14"/>
    <mergeCell ref="AE14:AF14"/>
    <mergeCell ref="AG14:AH14"/>
    <mergeCell ref="Y13:Z13"/>
    <mergeCell ref="W13:X13"/>
    <mergeCell ref="AC13:AD13"/>
    <mergeCell ref="AE13:AF13"/>
    <mergeCell ref="AG13:AH13"/>
    <mergeCell ref="W19:AB19"/>
    <mergeCell ref="AA13:AB13"/>
    <mergeCell ref="G14:H14"/>
    <mergeCell ref="I14:J14"/>
    <mergeCell ref="K14:L14"/>
    <mergeCell ref="A13:D13"/>
    <mergeCell ref="AC19:AH19"/>
    <mergeCell ref="E20:F20"/>
    <mergeCell ref="G20:H20"/>
    <mergeCell ref="I20:J20"/>
    <mergeCell ref="K20:L20"/>
    <mergeCell ref="M20:N20"/>
    <mergeCell ref="O20:P20"/>
    <mergeCell ref="W20:X20"/>
    <mergeCell ref="Y20:Z20"/>
    <mergeCell ref="AA20:AB20"/>
    <mergeCell ref="AC20:AD20"/>
    <mergeCell ref="AE20:AF20"/>
    <mergeCell ref="AG20:AH20"/>
    <mergeCell ref="E13:F13"/>
    <mergeCell ref="G13:H13"/>
    <mergeCell ref="I13:J13"/>
    <mergeCell ref="K13:L13"/>
    <mergeCell ref="M13:N13"/>
    <mergeCell ref="A22:D22"/>
    <mergeCell ref="E22:F22"/>
    <mergeCell ref="G22:H22"/>
    <mergeCell ref="I22:J22"/>
    <mergeCell ref="K22:L22"/>
    <mergeCell ref="M22:N22"/>
    <mergeCell ref="O22:P22"/>
    <mergeCell ref="S22:V22"/>
    <mergeCell ref="W22:X22"/>
    <mergeCell ref="W23:X23"/>
    <mergeCell ref="Y23:Z23"/>
    <mergeCell ref="AA23:AB23"/>
    <mergeCell ref="W21:X21"/>
    <mergeCell ref="Y21:Z21"/>
    <mergeCell ref="AA21:AB21"/>
    <mergeCell ref="AC21:AD21"/>
    <mergeCell ref="AE21:AF21"/>
    <mergeCell ref="AG21:AH21"/>
    <mergeCell ref="Y22:Z22"/>
    <mergeCell ref="AA22:AB22"/>
    <mergeCell ref="AC22:AD22"/>
    <mergeCell ref="AE22:AF22"/>
    <mergeCell ref="AG22:AH22"/>
    <mergeCell ref="A27:D27"/>
    <mergeCell ref="E27:F27"/>
    <mergeCell ref="G27:H27"/>
    <mergeCell ref="I27:J27"/>
    <mergeCell ref="K27:L27"/>
    <mergeCell ref="M27:N27"/>
    <mergeCell ref="AG27:AH27"/>
    <mergeCell ref="A25:D25"/>
    <mergeCell ref="E25:F25"/>
    <mergeCell ref="G25:H25"/>
    <mergeCell ref="I25:J25"/>
    <mergeCell ref="K25:L25"/>
    <mergeCell ref="M25:N25"/>
    <mergeCell ref="O25:P25"/>
    <mergeCell ref="S25:V25"/>
    <mergeCell ref="W25:X25"/>
    <mergeCell ref="A26:D26"/>
    <mergeCell ref="E26:F26"/>
    <mergeCell ref="G26:H26"/>
    <mergeCell ref="I26:J26"/>
    <mergeCell ref="Y26:Z26"/>
    <mergeCell ref="Y25:Z25"/>
    <mergeCell ref="AA25:AB25"/>
    <mergeCell ref="AC25:AD25"/>
    <mergeCell ref="A32:D33"/>
    <mergeCell ref="E32:J32"/>
    <mergeCell ref="K32:P32"/>
    <mergeCell ref="E33:F33"/>
    <mergeCell ref="G33:H33"/>
    <mergeCell ref="I33:J33"/>
    <mergeCell ref="G35:H35"/>
    <mergeCell ref="I35:J35"/>
    <mergeCell ref="K35:L35"/>
    <mergeCell ref="M35:N35"/>
    <mergeCell ref="O33:P33"/>
    <mergeCell ref="A34:D34"/>
    <mergeCell ref="E34:F34"/>
    <mergeCell ref="G34:H34"/>
    <mergeCell ref="I34:J34"/>
    <mergeCell ref="K34:L34"/>
    <mergeCell ref="O35:P35"/>
    <mergeCell ref="K33:L33"/>
    <mergeCell ref="M33:N33"/>
    <mergeCell ref="M34:N34"/>
    <mergeCell ref="O34:P34"/>
    <mergeCell ref="A36:D36"/>
    <mergeCell ref="E36:F36"/>
    <mergeCell ref="G36:H36"/>
    <mergeCell ref="I36:J36"/>
    <mergeCell ref="K36:L36"/>
    <mergeCell ref="M36:N36"/>
    <mergeCell ref="O36:P36"/>
    <mergeCell ref="A35:D35"/>
    <mergeCell ref="E35:F35"/>
    <mergeCell ref="I37:J37"/>
    <mergeCell ref="K37:L37"/>
    <mergeCell ref="M37:N37"/>
    <mergeCell ref="A38:D38"/>
    <mergeCell ref="E38:F38"/>
    <mergeCell ref="G38:H38"/>
    <mergeCell ref="I38:J38"/>
    <mergeCell ref="K38:L38"/>
    <mergeCell ref="M38:N38"/>
    <mergeCell ref="A40:D40"/>
    <mergeCell ref="E40:F40"/>
    <mergeCell ref="G40:H40"/>
    <mergeCell ref="I40:J40"/>
    <mergeCell ref="A49:AH49"/>
    <mergeCell ref="A48:AH48"/>
    <mergeCell ref="AC40:AD40"/>
    <mergeCell ref="AE40:AF40"/>
    <mergeCell ref="AG40:AH40"/>
    <mergeCell ref="S40:V40"/>
    <mergeCell ref="W40:X40"/>
    <mergeCell ref="Y40:Z40"/>
    <mergeCell ref="AA40:AB40"/>
    <mergeCell ref="K40:L40"/>
    <mergeCell ref="M40:N40"/>
    <mergeCell ref="O40:P40"/>
    <mergeCell ref="AE25:AF25"/>
    <mergeCell ref="AG25:AH25"/>
    <mergeCell ref="AC23:AD23"/>
    <mergeCell ref="AE23:AF23"/>
    <mergeCell ref="AG23:AH23"/>
    <mergeCell ref="A24:D24"/>
    <mergeCell ref="E24:F24"/>
    <mergeCell ref="G24:H24"/>
    <mergeCell ref="I24:J24"/>
    <mergeCell ref="K24:L24"/>
    <mergeCell ref="M24:N24"/>
    <mergeCell ref="O24:P24"/>
    <mergeCell ref="W24:X24"/>
    <mergeCell ref="Y24:Z24"/>
    <mergeCell ref="AA24:AB24"/>
    <mergeCell ref="AC24:AD24"/>
    <mergeCell ref="AE24:AF24"/>
    <mergeCell ref="AG24:AH24"/>
    <mergeCell ref="G23:H23"/>
    <mergeCell ref="I23:J23"/>
    <mergeCell ref="K23:L23"/>
    <mergeCell ref="M23:N23"/>
    <mergeCell ref="O23:P23"/>
    <mergeCell ref="S23:V23"/>
    <mergeCell ref="K26:L26"/>
    <mergeCell ref="M26:N26"/>
    <mergeCell ref="O26:P26"/>
    <mergeCell ref="S26:V26"/>
    <mergeCell ref="O37:P37"/>
    <mergeCell ref="O38:P38"/>
    <mergeCell ref="S31:V31"/>
    <mergeCell ref="O13:P13"/>
    <mergeCell ref="S13:V13"/>
    <mergeCell ref="O27:P27"/>
    <mergeCell ref="S27:V27"/>
    <mergeCell ref="S24:V24"/>
    <mergeCell ref="M14:N14"/>
    <mergeCell ref="O14:P14"/>
    <mergeCell ref="S18:V18"/>
    <mergeCell ref="A39:D39"/>
    <mergeCell ref="E39:F39"/>
    <mergeCell ref="G39:H39"/>
    <mergeCell ref="I39:J39"/>
    <mergeCell ref="K39:L39"/>
    <mergeCell ref="M39:N39"/>
    <mergeCell ref="AA33:AB33"/>
    <mergeCell ref="AC33:AD33"/>
    <mergeCell ref="AE33:AF33"/>
    <mergeCell ref="S32:V33"/>
    <mergeCell ref="S35:V35"/>
    <mergeCell ref="W35:X35"/>
    <mergeCell ref="Y35:Z35"/>
    <mergeCell ref="AA35:AB35"/>
    <mergeCell ref="AC35:AD35"/>
    <mergeCell ref="AE35:AF35"/>
    <mergeCell ref="Y38:Z38"/>
    <mergeCell ref="AA38:AB38"/>
    <mergeCell ref="AC38:AD38"/>
    <mergeCell ref="AE38:AF38"/>
    <mergeCell ref="O39:P39"/>
    <mergeCell ref="A37:D37"/>
    <mergeCell ref="E37:F37"/>
    <mergeCell ref="G37:H37"/>
    <mergeCell ref="AG33:AH33"/>
    <mergeCell ref="AE26:AF26"/>
    <mergeCell ref="AG26:AH26"/>
    <mergeCell ref="AA27:AB27"/>
    <mergeCell ref="AC27:AD27"/>
    <mergeCell ref="Y34:Z34"/>
    <mergeCell ref="AA34:AB34"/>
    <mergeCell ref="AC34:AD34"/>
    <mergeCell ref="AE34:AF34"/>
    <mergeCell ref="W32:AB32"/>
    <mergeCell ref="AC32:AH32"/>
    <mergeCell ref="W33:X33"/>
    <mergeCell ref="Y33:Z33"/>
    <mergeCell ref="AG34:AH34"/>
    <mergeCell ref="W26:X26"/>
    <mergeCell ref="AA26:AB26"/>
    <mergeCell ref="AC26:AD26"/>
    <mergeCell ref="W27:X27"/>
    <mergeCell ref="Y27:Z27"/>
    <mergeCell ref="AE27:AF27"/>
    <mergeCell ref="AG35:AH35"/>
    <mergeCell ref="S34:V34"/>
    <mergeCell ref="W34:X34"/>
    <mergeCell ref="AE37:AF37"/>
    <mergeCell ref="AG37:AH37"/>
    <mergeCell ref="S36:V36"/>
    <mergeCell ref="W36:X36"/>
    <mergeCell ref="Y36:Z36"/>
    <mergeCell ref="AA36:AB36"/>
    <mergeCell ref="AC36:AD36"/>
    <mergeCell ref="AE36:AF36"/>
    <mergeCell ref="AG36:AH36"/>
    <mergeCell ref="S37:V37"/>
    <mergeCell ref="W37:X37"/>
    <mergeCell ref="Y37:Z37"/>
    <mergeCell ref="AA37:AB37"/>
    <mergeCell ref="AC37:AD37"/>
    <mergeCell ref="AG38:AH38"/>
    <mergeCell ref="S39:V39"/>
    <mergeCell ref="W39:X39"/>
    <mergeCell ref="Y39:Z39"/>
    <mergeCell ref="AA39:AB39"/>
    <mergeCell ref="AC39:AD39"/>
    <mergeCell ref="AE39:AF39"/>
    <mergeCell ref="AG39:AH39"/>
    <mergeCell ref="S38:V38"/>
    <mergeCell ref="W38:X38"/>
  </mergeCells>
  <phoneticPr fontId="2"/>
  <pageMargins left="0.6692913385826772" right="0.11811023622047245" top="0.82677165354330717" bottom="0.19685039370078741" header="0.19685039370078741" footer="0.1968503937007874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75" zoomScaleNormal="75" workbookViewId="0">
      <selection sqref="A1:B1"/>
    </sheetView>
  </sheetViews>
  <sheetFormatPr defaultColWidth="9" defaultRowHeight="20.100000000000001" customHeight="1"/>
  <cols>
    <col min="1" max="1" width="14.25" style="17" customWidth="1"/>
    <col min="2" max="6" width="13" style="17" customWidth="1"/>
    <col min="7" max="7" width="12.375" style="17" customWidth="1"/>
    <col min="8" max="16384" width="9" style="17"/>
  </cols>
  <sheetData>
    <row r="1" spans="1:6" ht="27.75" customHeight="1" thickBot="1">
      <c r="A1" s="316" t="s">
        <v>100</v>
      </c>
      <c r="B1" s="316"/>
    </row>
    <row r="2" spans="1:6" ht="24" customHeight="1">
      <c r="A2" s="18" t="s">
        <v>5</v>
      </c>
      <c r="B2" s="19">
        <v>105615</v>
      </c>
      <c r="C2" s="20"/>
      <c r="D2" s="83" t="s">
        <v>104</v>
      </c>
      <c r="E2" s="21">
        <f>B5/B3</f>
        <v>2.0082754963877552E-2</v>
      </c>
      <c r="F2" s="71"/>
    </row>
    <row r="3" spans="1:6" ht="24" customHeight="1">
      <c r="A3" s="22" t="s">
        <v>101</v>
      </c>
      <c r="B3" s="23">
        <v>105613</v>
      </c>
      <c r="C3" s="24"/>
      <c r="D3" s="25" t="s">
        <v>105</v>
      </c>
      <c r="E3" s="26">
        <v>0</v>
      </c>
      <c r="F3" s="72"/>
    </row>
    <row r="4" spans="1:6" ht="24" customHeight="1">
      <c r="A4" s="22" t="s">
        <v>102</v>
      </c>
      <c r="B4" s="23">
        <v>103492</v>
      </c>
      <c r="C4" s="24"/>
      <c r="D4" s="25" t="s">
        <v>106</v>
      </c>
      <c r="E4" s="26">
        <v>0</v>
      </c>
      <c r="F4" s="72"/>
    </row>
    <row r="5" spans="1:6" ht="24" customHeight="1" thickBot="1">
      <c r="A5" s="27" t="s">
        <v>103</v>
      </c>
      <c r="B5" s="28">
        <v>2121</v>
      </c>
      <c r="C5" s="29"/>
      <c r="D5" s="30" t="s">
        <v>107</v>
      </c>
      <c r="E5" s="31">
        <v>2</v>
      </c>
      <c r="F5" s="72"/>
    </row>
    <row r="6" spans="1:6" ht="20.100000000000001" customHeight="1">
      <c r="B6" s="32"/>
    </row>
    <row r="7" spans="1:6" ht="27.75" customHeight="1" thickBot="1">
      <c r="A7" s="316" t="s">
        <v>108</v>
      </c>
      <c r="B7" s="316"/>
    </row>
    <row r="8" spans="1:6" ht="38.25" customHeight="1" thickBot="1">
      <c r="A8" s="80" t="s">
        <v>120</v>
      </c>
      <c r="B8" s="33" t="s">
        <v>177</v>
      </c>
      <c r="C8" s="33" t="s">
        <v>178</v>
      </c>
      <c r="D8" s="33" t="s">
        <v>179</v>
      </c>
      <c r="E8" s="58" t="s">
        <v>191</v>
      </c>
      <c r="F8" s="82" t="s">
        <v>111</v>
      </c>
    </row>
    <row r="9" spans="1:6" ht="24" customHeight="1">
      <c r="A9" s="22" t="s">
        <v>175</v>
      </c>
      <c r="B9" s="35">
        <v>9000</v>
      </c>
      <c r="C9" s="35">
        <v>31000</v>
      </c>
      <c r="D9" s="35">
        <v>47521</v>
      </c>
      <c r="E9" s="60">
        <v>47525</v>
      </c>
      <c r="F9" s="57">
        <f>SUM(D9/B4)</f>
        <v>0.45917558845128126</v>
      </c>
    </row>
    <row r="10" spans="1:6" ht="24" customHeight="1">
      <c r="A10" s="55" t="s">
        <v>194</v>
      </c>
      <c r="B10" s="34">
        <v>9000</v>
      </c>
      <c r="C10" s="34">
        <v>36000</v>
      </c>
      <c r="D10" s="34">
        <v>55962</v>
      </c>
      <c r="E10" s="59">
        <v>55967</v>
      </c>
      <c r="F10" s="57">
        <f>SUM(D10/B4)</f>
        <v>0.540737448305183</v>
      </c>
    </row>
    <row r="11" spans="1:6" ht="24" customHeight="1">
      <c r="A11" s="22"/>
      <c r="B11" s="35"/>
      <c r="C11" s="35"/>
      <c r="D11" s="35"/>
      <c r="E11" s="59"/>
      <c r="F11" s="57"/>
    </row>
    <row r="12" spans="1:6" ht="24" customHeight="1">
      <c r="A12" s="79" t="s">
        <v>121</v>
      </c>
      <c r="B12" s="35">
        <v>0</v>
      </c>
      <c r="C12" s="35">
        <v>0</v>
      </c>
      <c r="D12" s="35">
        <v>0</v>
      </c>
      <c r="E12" s="59">
        <f>SUM(E20:G26)</f>
        <v>2121</v>
      </c>
      <c r="F12" s="57">
        <f>SUM(E12/B2)</f>
        <v>2.0082374662689959E-2</v>
      </c>
    </row>
    <row r="13" spans="1:6" ht="24" customHeight="1">
      <c r="A13" s="79" t="s">
        <v>109</v>
      </c>
      <c r="B13" s="35">
        <v>0</v>
      </c>
      <c r="C13" s="35">
        <v>0</v>
      </c>
      <c r="D13" s="35">
        <v>0</v>
      </c>
      <c r="E13" s="59">
        <v>2</v>
      </c>
      <c r="F13" s="44"/>
    </row>
    <row r="14" spans="1:6" ht="24" customHeight="1">
      <c r="A14" s="79" t="s">
        <v>112</v>
      </c>
      <c r="B14" s="35">
        <v>0</v>
      </c>
      <c r="C14" s="35">
        <v>0</v>
      </c>
      <c r="D14" s="35">
        <v>0</v>
      </c>
      <c r="E14" s="35">
        <v>0</v>
      </c>
      <c r="F14" s="44"/>
    </row>
    <row r="15" spans="1:6" ht="24" customHeight="1">
      <c r="A15" s="79" t="s">
        <v>122</v>
      </c>
      <c r="B15" s="35">
        <f>SUM(B9:B14)</f>
        <v>18000</v>
      </c>
      <c r="C15" s="35">
        <f>SUM(C9:C14)</f>
        <v>67000</v>
      </c>
      <c r="D15" s="35">
        <f>SUM(D9:D14)</f>
        <v>103483</v>
      </c>
      <c r="E15" s="35">
        <f>SUM(E9:E14)</f>
        <v>105615</v>
      </c>
      <c r="F15" s="44"/>
    </row>
    <row r="16" spans="1:6" ht="24" customHeight="1" thickBot="1">
      <c r="A16" s="81" t="s">
        <v>110</v>
      </c>
      <c r="B16" s="56">
        <f>B15/B2</f>
        <v>0.17043033659991477</v>
      </c>
      <c r="C16" s="56">
        <f>C15/B2</f>
        <v>0.63437958623301616</v>
      </c>
      <c r="D16" s="56">
        <f>D15/B2</f>
        <v>0.97981347346494341</v>
      </c>
      <c r="E16" s="56">
        <f>E15/B2</f>
        <v>1</v>
      </c>
      <c r="F16" s="45"/>
    </row>
    <row r="18" spans="1:7" ht="30" customHeight="1" thickBot="1">
      <c r="A18" s="316" t="s">
        <v>113</v>
      </c>
      <c r="B18" s="316"/>
    </row>
    <row r="19" spans="1:7" ht="24" customHeight="1" thickBot="1">
      <c r="A19" s="327" t="s">
        <v>124</v>
      </c>
      <c r="B19" s="281"/>
      <c r="C19" s="281"/>
      <c r="D19" s="282"/>
      <c r="E19" s="165" t="s">
        <v>125</v>
      </c>
      <c r="F19" s="280"/>
      <c r="G19" s="166"/>
    </row>
    <row r="20" spans="1:7" ht="37.5" customHeight="1">
      <c r="A20" s="328" t="s">
        <v>114</v>
      </c>
      <c r="B20" s="329"/>
      <c r="C20" s="329"/>
      <c r="D20" s="329"/>
      <c r="E20" s="330">
        <v>94</v>
      </c>
      <c r="F20" s="331"/>
      <c r="G20" s="332"/>
    </row>
    <row r="21" spans="1:7" ht="24" customHeight="1">
      <c r="A21" s="323" t="s">
        <v>115</v>
      </c>
      <c r="B21" s="324"/>
      <c r="C21" s="324"/>
      <c r="D21" s="324"/>
      <c r="E21" s="317">
        <v>12</v>
      </c>
      <c r="F21" s="318"/>
      <c r="G21" s="319"/>
    </row>
    <row r="22" spans="1:7" ht="24" customHeight="1">
      <c r="A22" s="323" t="s">
        <v>116</v>
      </c>
      <c r="B22" s="324"/>
      <c r="C22" s="324"/>
      <c r="D22" s="324"/>
      <c r="E22" s="317">
        <v>5</v>
      </c>
      <c r="F22" s="318"/>
      <c r="G22" s="319"/>
    </row>
    <row r="23" spans="1:7" ht="24" customHeight="1">
      <c r="A23" s="323" t="s">
        <v>117</v>
      </c>
      <c r="B23" s="324"/>
      <c r="C23" s="324"/>
      <c r="D23" s="324"/>
      <c r="E23" s="317">
        <v>8</v>
      </c>
      <c r="F23" s="318"/>
      <c r="G23" s="319"/>
    </row>
    <row r="24" spans="1:7" ht="24" customHeight="1">
      <c r="A24" s="323" t="s">
        <v>118</v>
      </c>
      <c r="B24" s="324"/>
      <c r="C24" s="324"/>
      <c r="D24" s="324"/>
      <c r="E24" s="317">
        <v>1182</v>
      </c>
      <c r="F24" s="318"/>
      <c r="G24" s="319"/>
    </row>
    <row r="25" spans="1:7" ht="24" customHeight="1">
      <c r="A25" s="323" t="s">
        <v>119</v>
      </c>
      <c r="B25" s="324"/>
      <c r="C25" s="324"/>
      <c r="D25" s="324"/>
      <c r="E25" s="317">
        <v>681</v>
      </c>
      <c r="F25" s="318"/>
      <c r="G25" s="319"/>
    </row>
    <row r="26" spans="1:7" ht="24" customHeight="1" thickBot="1">
      <c r="A26" s="325" t="s">
        <v>123</v>
      </c>
      <c r="B26" s="326"/>
      <c r="C26" s="326"/>
      <c r="D26" s="326"/>
      <c r="E26" s="320">
        <v>139</v>
      </c>
      <c r="F26" s="321"/>
      <c r="G26" s="322"/>
    </row>
    <row r="28" spans="1:7" ht="20.100000000000001" customHeight="1" thickBot="1">
      <c r="A28" s="316" t="s">
        <v>126</v>
      </c>
      <c r="B28" s="316"/>
      <c r="E28" s="316" t="s">
        <v>154</v>
      </c>
      <c r="F28" s="316"/>
      <c r="G28" s="316"/>
    </row>
    <row r="29" spans="1:7" ht="20.100000000000001" customHeight="1" thickBot="1">
      <c r="A29" s="36" t="s">
        <v>127</v>
      </c>
      <c r="B29" s="37" t="s">
        <v>128</v>
      </c>
      <c r="C29" s="38" t="s">
        <v>129</v>
      </c>
      <c r="E29" s="313" t="s">
        <v>193</v>
      </c>
      <c r="F29" s="314"/>
      <c r="G29" s="315"/>
    </row>
    <row r="30" spans="1:7" ht="20.100000000000001" customHeight="1" thickBot="1">
      <c r="A30" s="39">
        <v>46</v>
      </c>
      <c r="B30" s="40">
        <v>249</v>
      </c>
      <c r="C30" s="41">
        <f>SUM(A30:B30)</f>
        <v>295</v>
      </c>
    </row>
  </sheetData>
  <mergeCells count="22">
    <mergeCell ref="A22:D22"/>
    <mergeCell ref="A23:D23"/>
    <mergeCell ref="E19:G19"/>
    <mergeCell ref="E20:G20"/>
    <mergeCell ref="E21:G21"/>
    <mergeCell ref="E22:G22"/>
    <mergeCell ref="E29:G29"/>
    <mergeCell ref="A1:B1"/>
    <mergeCell ref="A7:B7"/>
    <mergeCell ref="A18:B18"/>
    <mergeCell ref="A28:B28"/>
    <mergeCell ref="E23:G23"/>
    <mergeCell ref="E24:G24"/>
    <mergeCell ref="E25:G25"/>
    <mergeCell ref="E26:G26"/>
    <mergeCell ref="E28:G28"/>
    <mergeCell ref="A24:D24"/>
    <mergeCell ref="A25:D25"/>
    <mergeCell ref="A26:D26"/>
    <mergeCell ref="A19:D19"/>
    <mergeCell ref="A20:D20"/>
    <mergeCell ref="A21:D21"/>
  </mergeCells>
  <phoneticPr fontId="2"/>
  <pageMargins left="0.78740157480314965" right="0.23622047244094491" top="0.82677165354330717" bottom="0.19685039370078741" header="0.23622047244094491" footer="0.1968503937007874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DA973E-CB29-4D36-8FB0-FB7C9863852A}"/>
</file>

<file path=customXml/itemProps2.xml><?xml version="1.0" encoding="utf-8"?>
<ds:datastoreItem xmlns:ds="http://schemas.openxmlformats.org/officeDocument/2006/customXml" ds:itemID="{73B3AB37-4DC2-45F2-8694-E4A5B74AEF0C}"/>
</file>

<file path=customXml/itemProps3.xml><?xml version="1.0" encoding="utf-8"?>
<ds:datastoreItem xmlns:ds="http://schemas.openxmlformats.org/officeDocument/2006/customXml" ds:itemID="{16EC6732-1AE5-4BE3-8812-77F53ABDC4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総括</vt:lpstr>
      <vt:lpstr>筑波</vt:lpstr>
      <vt:lpstr>大穂・豊里</vt:lpstr>
      <vt:lpstr>谷田部</vt:lpstr>
      <vt:lpstr>桜</vt:lpstr>
      <vt:lpstr>茎崎</vt:lpstr>
      <vt:lpstr>当日時間別投票者数</vt:lpstr>
      <vt:lpstr>開票結果</vt:lpstr>
      <vt:lpstr>谷田部!Print_Area</vt:lpstr>
      <vt:lpstr>当日時間別投票者数!Print_Area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2018-02-21T04:53:04Z</cp:lastPrinted>
  <dcterms:created xsi:type="dcterms:W3CDTF">2001-08-25T00:45:05Z</dcterms:created>
  <dcterms:modified xsi:type="dcterms:W3CDTF">2022-01-24T00:57:47Z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