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782\Desktop\"/>
    </mc:Choice>
  </mc:AlternateContent>
  <xr:revisionPtr revIDLastSave="0" documentId="13_ncr:1_{11881BC8-23B2-49DF-9BE2-ACDFBF0CCB59}" xr6:coauthVersionLast="36" xr6:coauthVersionMax="36" xr10:uidLastSave="{00000000-0000-0000-0000-000000000000}"/>
  <bookViews>
    <workbookView xWindow="0" yWindow="0" windowWidth="13224" windowHeight="6624" tabRatio="740" xr2:uid="{00000000-000D-0000-FFFF-FFFF00000000}"/>
  </bookViews>
  <sheets>
    <sheet name="総括" sheetId="1" r:id="rId1"/>
    <sheet name="党派別得票数" sheetId="13" r:id="rId2"/>
    <sheet name="筑波" sheetId="2" r:id="rId3"/>
    <sheet name="大穂・豊里" sheetId="3" r:id="rId4"/>
    <sheet name="谷田部" sheetId="4" r:id="rId5"/>
    <sheet name="桜" sheetId="5" r:id="rId6"/>
    <sheet name="茎崎" sheetId="11" r:id="rId7"/>
    <sheet name="開票結果" sheetId="10" r:id="rId8"/>
  </sheets>
  <definedNames>
    <definedName name="_xlnm.Print_Area" localSheetId="4">谷田部!$A$1:$J$30</definedName>
  </definedNames>
  <calcPr calcId="191029"/>
</workbook>
</file>

<file path=xl/calcChain.xml><?xml version="1.0" encoding="utf-8"?>
<calcChain xmlns="http://schemas.openxmlformats.org/spreadsheetml/2006/main">
  <c r="BB6" i="13" l="1"/>
  <c r="BB7" i="13"/>
  <c r="BB8" i="13"/>
  <c r="BB9" i="13"/>
  <c r="BB10" i="13"/>
  <c r="BB13" i="13"/>
  <c r="BB11" i="13"/>
  <c r="BB12" i="13"/>
  <c r="BB5" i="13"/>
  <c r="AT6" i="13"/>
  <c r="AT7" i="13"/>
  <c r="AT8" i="13"/>
  <c r="AT9" i="13"/>
  <c r="AT10" i="13"/>
  <c r="AT13" i="13"/>
  <c r="AT11" i="13"/>
  <c r="AT12" i="13"/>
  <c r="AT5" i="13"/>
  <c r="AQ6" i="13"/>
  <c r="AQ7" i="13"/>
  <c r="AQ8" i="13"/>
  <c r="AQ9" i="13"/>
  <c r="AQ10" i="13"/>
  <c r="AQ13" i="13"/>
  <c r="AQ11" i="13"/>
  <c r="AQ12" i="13"/>
  <c r="AQ5" i="13"/>
  <c r="AH6" i="13"/>
  <c r="AH7" i="13"/>
  <c r="AH8" i="13"/>
  <c r="AH9" i="13"/>
  <c r="AH10" i="13"/>
  <c r="AH13" i="13"/>
  <c r="AH11" i="13"/>
  <c r="AH12" i="13"/>
  <c r="AH5" i="13"/>
  <c r="BD47" i="13"/>
  <c r="AT47" i="13"/>
  <c r="AJ47" i="13"/>
  <c r="Z47" i="13"/>
  <c r="P47" i="13"/>
  <c r="BN31" i="13"/>
  <c r="BD31" i="13"/>
  <c r="AT31" i="13"/>
  <c r="AJ31" i="13"/>
  <c r="Z31" i="13"/>
  <c r="P31" i="13"/>
  <c r="T47" i="13"/>
  <c r="AX47" i="13"/>
  <c r="AN47" i="13"/>
  <c r="AD47" i="13"/>
  <c r="J47" i="13"/>
  <c r="J31" i="13"/>
  <c r="AN31" i="13"/>
  <c r="T31" i="13"/>
  <c r="AD31" i="13"/>
  <c r="BH31" i="13"/>
  <c r="AX31" i="13"/>
  <c r="BB14" i="13" l="1"/>
  <c r="AZ22" i="1"/>
  <c r="AU22" i="1"/>
  <c r="AI21" i="1"/>
  <c r="AC21" i="1"/>
  <c r="BB3" i="1"/>
  <c r="C5" i="10" l="1"/>
  <c r="Q21" i="1" l="1"/>
  <c r="K21" i="1"/>
  <c r="G15" i="4"/>
  <c r="G21" i="4" l="1"/>
  <c r="G7" i="11" l="1"/>
  <c r="I26" i="4"/>
  <c r="H26" i="4"/>
  <c r="G26" i="4"/>
  <c r="D26" i="4"/>
  <c r="D22" i="3"/>
  <c r="I17" i="4"/>
  <c r="H17" i="4"/>
  <c r="G17" i="4"/>
  <c r="D17" i="4"/>
  <c r="BB5" i="1"/>
  <c r="G23" i="4"/>
  <c r="G24" i="4"/>
  <c r="G25" i="4"/>
  <c r="G27" i="4"/>
  <c r="F2" i="10"/>
  <c r="E22" i="2"/>
  <c r="E10" i="3"/>
  <c r="E24" i="3"/>
  <c r="E28" i="4"/>
  <c r="E21" i="5"/>
  <c r="E13" i="11"/>
  <c r="F22" i="2"/>
  <c r="F10" i="3"/>
  <c r="F24" i="3"/>
  <c r="F28" i="4"/>
  <c r="F21" i="5"/>
  <c r="F13" i="11"/>
  <c r="B10" i="3"/>
  <c r="B24" i="3"/>
  <c r="B21" i="5"/>
  <c r="C10" i="3"/>
  <c r="C24" i="3"/>
  <c r="I24" i="3" s="1"/>
  <c r="C21" i="5"/>
  <c r="B22" i="2"/>
  <c r="B28" i="4"/>
  <c r="B13" i="11"/>
  <c r="C22" i="2"/>
  <c r="C28" i="4"/>
  <c r="AZ15" i="1"/>
  <c r="C13" i="11"/>
  <c r="AZ17" i="1"/>
  <c r="AO20" i="1"/>
  <c r="W20" i="1"/>
  <c r="AZ20" i="1"/>
  <c r="AU20" i="1"/>
  <c r="AO19" i="1"/>
  <c r="AO18" i="1"/>
  <c r="BB4" i="1"/>
  <c r="AT6" i="1"/>
  <c r="AL6" i="1"/>
  <c r="AO29" i="1"/>
  <c r="W29" i="1"/>
  <c r="AZ29" i="1"/>
  <c r="AU29" i="1"/>
  <c r="AO28" i="1"/>
  <c r="W28" i="1"/>
  <c r="AZ28" i="1"/>
  <c r="AU28" i="1"/>
  <c r="AO22" i="1"/>
  <c r="W22" i="1"/>
  <c r="W16" i="1"/>
  <c r="AZ13" i="1"/>
  <c r="AO13" i="1"/>
  <c r="W13" i="1"/>
  <c r="AU13" i="1"/>
  <c r="AU14" i="1"/>
  <c r="AZ14" i="1"/>
  <c r="AO14" i="1"/>
  <c r="W14" i="1"/>
  <c r="AO15" i="1"/>
  <c r="AO16" i="1"/>
  <c r="AZ16" i="1"/>
  <c r="AU16" i="1"/>
  <c r="AO17" i="1"/>
  <c r="AO12" i="1"/>
  <c r="AQ14" i="13"/>
  <c r="AH14" i="13"/>
  <c r="Y14" i="13"/>
  <c r="P14" i="13"/>
  <c r="D9" i="2"/>
  <c r="G7" i="2"/>
  <c r="D7" i="2"/>
  <c r="G8" i="2"/>
  <c r="D8" i="2"/>
  <c r="G9" i="2"/>
  <c r="G10" i="2"/>
  <c r="D10" i="2"/>
  <c r="G11" i="2"/>
  <c r="D11" i="2"/>
  <c r="G12" i="2"/>
  <c r="D12" i="2"/>
  <c r="G13" i="2"/>
  <c r="D13" i="2"/>
  <c r="G14" i="2"/>
  <c r="D14" i="2"/>
  <c r="G15" i="2"/>
  <c r="D15" i="2"/>
  <c r="G16" i="2"/>
  <c r="D16" i="2"/>
  <c r="G17" i="2"/>
  <c r="D17" i="2"/>
  <c r="G18" i="2"/>
  <c r="D18" i="2"/>
  <c r="G19" i="2"/>
  <c r="D19" i="2"/>
  <c r="G20" i="2"/>
  <c r="D20" i="2"/>
  <c r="G21" i="2"/>
  <c r="D21" i="2"/>
  <c r="G6" i="2"/>
  <c r="D6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7" i="2"/>
  <c r="I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7" i="2"/>
  <c r="H6" i="2"/>
  <c r="D18" i="3"/>
  <c r="G18" i="3"/>
  <c r="D19" i="3"/>
  <c r="G19" i="3"/>
  <c r="D20" i="3"/>
  <c r="G20" i="3"/>
  <c r="D21" i="3"/>
  <c r="G21" i="3"/>
  <c r="G22" i="3"/>
  <c r="D23" i="3"/>
  <c r="G23" i="3"/>
  <c r="D17" i="3"/>
  <c r="G17" i="3"/>
  <c r="I18" i="3"/>
  <c r="I19" i="3"/>
  <c r="I20" i="3"/>
  <c r="I21" i="3"/>
  <c r="I22" i="3"/>
  <c r="I23" i="3"/>
  <c r="I17" i="3"/>
  <c r="H18" i="3"/>
  <c r="H19" i="3"/>
  <c r="H20" i="3"/>
  <c r="H21" i="3"/>
  <c r="H22" i="3"/>
  <c r="H23" i="3"/>
  <c r="H17" i="3"/>
  <c r="D6" i="3"/>
  <c r="G6" i="3"/>
  <c r="D7" i="3"/>
  <c r="G7" i="3"/>
  <c r="D8" i="3"/>
  <c r="G8" i="3"/>
  <c r="D9" i="3"/>
  <c r="G9" i="3"/>
  <c r="G5" i="3"/>
  <c r="D5" i="3"/>
  <c r="I6" i="3"/>
  <c r="I7" i="3"/>
  <c r="I8" i="3"/>
  <c r="I9" i="3"/>
  <c r="I5" i="3"/>
  <c r="H6" i="3"/>
  <c r="H7" i="3"/>
  <c r="H8" i="3"/>
  <c r="H9" i="3"/>
  <c r="H5" i="3"/>
  <c r="D6" i="4"/>
  <c r="G6" i="4"/>
  <c r="D7" i="4"/>
  <c r="G7" i="4"/>
  <c r="D8" i="4"/>
  <c r="G8" i="4"/>
  <c r="D9" i="4"/>
  <c r="G9" i="4"/>
  <c r="D10" i="4"/>
  <c r="G10" i="4"/>
  <c r="D11" i="4"/>
  <c r="G11" i="4"/>
  <c r="D12" i="4"/>
  <c r="G12" i="4"/>
  <c r="D13" i="4"/>
  <c r="G13" i="4"/>
  <c r="D14" i="4"/>
  <c r="G14" i="4"/>
  <c r="D15" i="4"/>
  <c r="J15" i="4" s="1"/>
  <c r="D16" i="4"/>
  <c r="G16" i="4"/>
  <c r="D18" i="4"/>
  <c r="G18" i="4"/>
  <c r="D19" i="4"/>
  <c r="G19" i="4"/>
  <c r="D20" i="4"/>
  <c r="G20" i="4"/>
  <c r="D21" i="4"/>
  <c r="J21" i="4" s="1"/>
  <c r="D22" i="4"/>
  <c r="G22" i="4"/>
  <c r="D23" i="4"/>
  <c r="D24" i="4"/>
  <c r="D25" i="4"/>
  <c r="D27" i="4"/>
  <c r="D5" i="4"/>
  <c r="G5" i="4"/>
  <c r="I6" i="4"/>
  <c r="I7" i="4"/>
  <c r="I8" i="4"/>
  <c r="I9" i="4"/>
  <c r="I10" i="4"/>
  <c r="I11" i="4"/>
  <c r="I12" i="4"/>
  <c r="I13" i="4"/>
  <c r="I14" i="4"/>
  <c r="I15" i="4"/>
  <c r="I16" i="4"/>
  <c r="I18" i="4"/>
  <c r="I19" i="4"/>
  <c r="I20" i="4"/>
  <c r="I21" i="4"/>
  <c r="I22" i="4"/>
  <c r="I23" i="4"/>
  <c r="I24" i="4"/>
  <c r="I25" i="4"/>
  <c r="I27" i="4"/>
  <c r="I5" i="4"/>
  <c r="H6" i="4"/>
  <c r="H7" i="4"/>
  <c r="H8" i="4"/>
  <c r="H9" i="4"/>
  <c r="H10" i="4"/>
  <c r="H11" i="4"/>
  <c r="H12" i="4"/>
  <c r="H13" i="4"/>
  <c r="H14" i="4"/>
  <c r="H15" i="4"/>
  <c r="H16" i="4"/>
  <c r="H18" i="4"/>
  <c r="H19" i="4"/>
  <c r="H20" i="4"/>
  <c r="H21" i="4"/>
  <c r="H22" i="4"/>
  <c r="H23" i="4"/>
  <c r="H24" i="4"/>
  <c r="H25" i="4"/>
  <c r="H27" i="4"/>
  <c r="H5" i="4"/>
  <c r="G20" i="5"/>
  <c r="D20" i="5"/>
  <c r="I20" i="5"/>
  <c r="H20" i="5"/>
  <c r="G6" i="5"/>
  <c r="D6" i="5"/>
  <c r="G7" i="5"/>
  <c r="D7" i="5"/>
  <c r="G8" i="5"/>
  <c r="D8" i="5"/>
  <c r="G9" i="5"/>
  <c r="D9" i="5"/>
  <c r="G10" i="5"/>
  <c r="D10" i="5"/>
  <c r="G11" i="5"/>
  <c r="D11" i="5"/>
  <c r="G12" i="5"/>
  <c r="D12" i="5"/>
  <c r="G13" i="5"/>
  <c r="D13" i="5"/>
  <c r="G14" i="5"/>
  <c r="D14" i="5"/>
  <c r="G15" i="5"/>
  <c r="D15" i="5"/>
  <c r="G16" i="5"/>
  <c r="D16" i="5"/>
  <c r="G17" i="5"/>
  <c r="D17" i="5"/>
  <c r="G18" i="5"/>
  <c r="D18" i="5"/>
  <c r="G19" i="5"/>
  <c r="D19" i="5"/>
  <c r="G5" i="5"/>
  <c r="D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5" i="5"/>
  <c r="G6" i="11"/>
  <c r="D6" i="11"/>
  <c r="D7" i="11"/>
  <c r="G8" i="11"/>
  <c r="D8" i="11"/>
  <c r="G9" i="11"/>
  <c r="D9" i="11"/>
  <c r="G10" i="11"/>
  <c r="D10" i="11"/>
  <c r="G11" i="11"/>
  <c r="D11" i="11"/>
  <c r="G12" i="11"/>
  <c r="D12" i="11"/>
  <c r="D13" i="11"/>
  <c r="G5" i="11"/>
  <c r="D5" i="11"/>
  <c r="I6" i="11"/>
  <c r="I7" i="11"/>
  <c r="I8" i="11"/>
  <c r="I9" i="11"/>
  <c r="I10" i="11"/>
  <c r="I11" i="11"/>
  <c r="I12" i="11"/>
  <c r="I5" i="11"/>
  <c r="H6" i="11"/>
  <c r="H7" i="11"/>
  <c r="H8" i="11"/>
  <c r="H9" i="11"/>
  <c r="H10" i="11"/>
  <c r="H11" i="11"/>
  <c r="H12" i="11"/>
  <c r="H5" i="11"/>
  <c r="AZ12" i="1"/>
  <c r="W17" i="1"/>
  <c r="AU17" i="1"/>
  <c r="W15" i="1"/>
  <c r="BE15" i="1" s="1"/>
  <c r="AU15" i="1"/>
  <c r="W12" i="1"/>
  <c r="AU12" i="1"/>
  <c r="H13" i="11" l="1"/>
  <c r="J7" i="5"/>
  <c r="J25" i="4"/>
  <c r="H24" i="3"/>
  <c r="BE22" i="1"/>
  <c r="G13" i="11"/>
  <c r="J13" i="11" s="1"/>
  <c r="D21" i="5"/>
  <c r="J24" i="4"/>
  <c r="J5" i="4"/>
  <c r="J22" i="3"/>
  <c r="BE17" i="1"/>
  <c r="J27" i="4"/>
  <c r="BE12" i="1"/>
  <c r="BB6" i="1"/>
  <c r="H10" i="3"/>
  <c r="J7" i="2"/>
  <c r="J17" i="3"/>
  <c r="J23" i="3"/>
  <c r="D24" i="3"/>
  <c r="AT14" i="13"/>
  <c r="J8" i="3"/>
  <c r="J6" i="3"/>
  <c r="G22" i="2"/>
  <c r="J7" i="11"/>
  <c r="G21" i="5"/>
  <c r="J5" i="5"/>
  <c r="J13" i="4"/>
  <c r="J11" i="4"/>
  <c r="J9" i="4"/>
  <c r="J7" i="4"/>
  <c r="J26" i="4"/>
  <c r="J22" i="4"/>
  <c r="J14" i="4"/>
  <c r="J12" i="4"/>
  <c r="J10" i="4"/>
  <c r="J8" i="4"/>
  <c r="J6" i="4"/>
  <c r="G28" i="4"/>
  <c r="BE20" i="1"/>
  <c r="I13" i="11"/>
  <c r="H21" i="5"/>
  <c r="J9" i="11"/>
  <c r="J18" i="5"/>
  <c r="J12" i="5"/>
  <c r="J10" i="5"/>
  <c r="J8" i="5"/>
  <c r="J23" i="4"/>
  <c r="J20" i="4"/>
  <c r="J18" i="4"/>
  <c r="J9" i="3"/>
  <c r="J7" i="3"/>
  <c r="J20" i="3"/>
  <c r="J18" i="3"/>
  <c r="J17" i="2"/>
  <c r="J15" i="2"/>
  <c r="J9" i="2"/>
  <c r="AU21" i="1"/>
  <c r="J15" i="5"/>
  <c r="J13" i="5"/>
  <c r="J11" i="5"/>
  <c r="J9" i="5"/>
  <c r="J19" i="4"/>
  <c r="J16" i="4"/>
  <c r="J21" i="3"/>
  <c r="J19" i="3"/>
  <c r="J6" i="2"/>
  <c r="J10" i="2"/>
  <c r="AO21" i="1"/>
  <c r="BE29" i="1"/>
  <c r="J12" i="11"/>
  <c r="J11" i="11"/>
  <c r="J10" i="11"/>
  <c r="J8" i="11"/>
  <c r="J6" i="11"/>
  <c r="J5" i="11"/>
  <c r="J16" i="5"/>
  <c r="J14" i="5"/>
  <c r="I21" i="5"/>
  <c r="J20" i="5"/>
  <c r="J19" i="5"/>
  <c r="J17" i="5"/>
  <c r="J6" i="5"/>
  <c r="I28" i="4"/>
  <c r="D28" i="4"/>
  <c r="H28" i="4"/>
  <c r="G24" i="3"/>
  <c r="J5" i="3"/>
  <c r="I10" i="3"/>
  <c r="G10" i="3"/>
  <c r="D10" i="3"/>
  <c r="J21" i="2"/>
  <c r="J18" i="2"/>
  <c r="J14" i="2"/>
  <c r="J13" i="2"/>
  <c r="J12" i="2"/>
  <c r="J8" i="2"/>
  <c r="I22" i="2"/>
  <c r="J20" i="2"/>
  <c r="J19" i="2"/>
  <c r="J16" i="2"/>
  <c r="J11" i="2"/>
  <c r="D22" i="2"/>
  <c r="H22" i="2"/>
  <c r="BE28" i="1"/>
  <c r="AZ21" i="1"/>
  <c r="BE14" i="1"/>
  <c r="BE16" i="1"/>
  <c r="BE13" i="1"/>
  <c r="W21" i="1"/>
  <c r="J17" i="4"/>
  <c r="J21" i="5" l="1"/>
  <c r="J24" i="3"/>
  <c r="BE21" i="1"/>
  <c r="J22" i="2"/>
  <c r="J28" i="4"/>
  <c r="J10" i="3"/>
</calcChain>
</file>

<file path=xl/sharedStrings.xml><?xml version="1.0" encoding="utf-8"?>
<sst xmlns="http://schemas.openxmlformats.org/spreadsheetml/2006/main" count="351" uniqueCount="185">
  <si>
    <t>選挙執行日</t>
    <rPh sb="0" eb="2">
      <t>センキョ</t>
    </rPh>
    <rPh sb="2" eb="4">
      <t>シッコウ</t>
    </rPh>
    <rPh sb="4" eb="5">
      <t>ビ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</si>
  <si>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</si>
  <si>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</si>
  <si>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</si>
  <si>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公示日</t>
    <rPh sb="0" eb="2">
      <t>コウジ</t>
    </rPh>
    <rPh sb="2" eb="3">
      <t>ビ</t>
    </rPh>
    <phoneticPr fontId="3"/>
  </si>
  <si>
    <t>定数</t>
    <rPh sb="0" eb="2">
      <t>テイスウ</t>
    </rPh>
    <phoneticPr fontId="3"/>
  </si>
  <si>
    <t>投票者数</t>
    <rPh sb="0" eb="3">
      <t>トウヒョウシャ</t>
    </rPh>
    <rPh sb="3" eb="4">
      <t>スウ</t>
    </rPh>
    <phoneticPr fontId="3"/>
  </si>
  <si>
    <t>選挙発生事由</t>
    <rPh sb="0" eb="2">
      <t>センキョ</t>
    </rPh>
    <rPh sb="2" eb="4">
      <t>ハッセイ</t>
    </rPh>
    <rPh sb="4" eb="6">
      <t>ジユウ</t>
    </rPh>
    <phoneticPr fontId="3"/>
  </si>
  <si>
    <t>　　　　　項 目　　　　　　
地 区</t>
    <rPh sb="5" eb="6">
      <t>こう</t>
    </rPh>
    <rPh sb="7" eb="8">
      <t>め</t>
    </rPh>
    <rPh sb="15" eb="16">
      <t>ち</t>
    </rPh>
    <rPh sb="17" eb="18">
      <t>く</t>
    </rPh>
    <phoneticPr fontId="3" type="Hiragana"/>
  </si>
  <si>
    <t>当日有権者数（人）</t>
    <rPh sb="0" eb="2">
      <t>トウジツ</t>
    </rPh>
    <rPh sb="2" eb="5">
      <t>ユウケンシャ</t>
    </rPh>
    <rPh sb="5" eb="6">
      <t>スウ</t>
    </rPh>
    <rPh sb="7" eb="8">
      <t>ニン</t>
    </rPh>
    <phoneticPr fontId="3"/>
  </si>
  <si>
    <t>投票者数（人）</t>
    <rPh sb="0" eb="3">
      <t>トウヒョウシャ</t>
    </rPh>
    <rPh sb="3" eb="4">
      <t>スウ</t>
    </rPh>
    <rPh sb="5" eb="6">
      <t>ニン</t>
    </rPh>
    <phoneticPr fontId="3"/>
  </si>
  <si>
    <t>投票率（％）</t>
    <rPh sb="0" eb="3">
      <t>トウヒョウリツ</t>
    </rPh>
    <phoneticPr fontId="3"/>
  </si>
  <si>
    <t>筑波地区</t>
    <rPh sb="0" eb="2">
      <t>ツクバ</t>
    </rPh>
    <rPh sb="2" eb="4">
      <t>チク</t>
    </rPh>
    <phoneticPr fontId="3"/>
  </si>
  <si>
    <t>大穂地区</t>
    <rPh sb="0" eb="2">
      <t>オオホ</t>
    </rPh>
    <rPh sb="2" eb="4">
      <t>チク</t>
    </rPh>
    <phoneticPr fontId="3"/>
  </si>
  <si>
    <t>豊里地区</t>
    <rPh sb="0" eb="2">
      <t>トヨサト</t>
    </rPh>
    <rPh sb="2" eb="4">
      <t>チク</t>
    </rPh>
    <phoneticPr fontId="3"/>
  </si>
  <si>
    <t>谷田部地区</t>
    <rPh sb="0" eb="3">
      <t>ヤタベ</t>
    </rPh>
    <rPh sb="3" eb="5">
      <t>チク</t>
    </rPh>
    <phoneticPr fontId="3"/>
  </si>
  <si>
    <t>桜地区</t>
    <rPh sb="0" eb="1">
      <t>サクラ</t>
    </rPh>
    <rPh sb="1" eb="3">
      <t>チク</t>
    </rPh>
    <phoneticPr fontId="3"/>
  </si>
  <si>
    <t>つくば市・計</t>
    <rPh sb="3" eb="4">
      <t>シ</t>
    </rPh>
    <rPh sb="5" eb="6">
      <t>ケイ</t>
    </rPh>
    <phoneticPr fontId="3"/>
  </si>
  <si>
    <t>県計</t>
    <rPh sb="0" eb="1">
      <t>ケン</t>
    </rPh>
    <rPh sb="1" eb="2">
      <t>ケイ</t>
    </rPh>
    <phoneticPr fontId="3"/>
  </si>
  <si>
    <t>つくば市</t>
    <rPh sb="3" eb="4">
      <t>シ</t>
    </rPh>
    <phoneticPr fontId="3"/>
  </si>
  <si>
    <t>◎　投票所別普通投票状況</t>
    <rPh sb="2" eb="5">
      <t>トウヒョウジョ</t>
    </rPh>
    <rPh sb="5" eb="6">
      <t>ベツ</t>
    </rPh>
    <rPh sb="6" eb="8">
      <t>フツウ</t>
    </rPh>
    <rPh sb="8" eb="10">
      <t>トウヒョウ</t>
    </rPh>
    <rPh sb="10" eb="12">
      <t>ジョウキョウ</t>
    </rPh>
    <phoneticPr fontId="3"/>
  </si>
  <si>
    <t>〔筑波地区〕</t>
    <rPh sb="1" eb="3">
      <t>ツクバ</t>
    </rPh>
    <rPh sb="3" eb="5">
      <t>チク</t>
    </rPh>
    <phoneticPr fontId="3"/>
  </si>
  <si>
    <t>北 条 第 １</t>
    <rPh sb="0" eb="1">
      <t>キタ</t>
    </rPh>
    <rPh sb="2" eb="3">
      <t>ジョウ</t>
    </rPh>
    <rPh sb="4" eb="5">
      <t>ダイ</t>
    </rPh>
    <phoneticPr fontId="3"/>
  </si>
  <si>
    <t>北 条 第 ２</t>
    <rPh sb="0" eb="1">
      <t>キタ</t>
    </rPh>
    <rPh sb="2" eb="3">
      <t>ジョウ</t>
    </rPh>
    <rPh sb="4" eb="5">
      <t>ダイ</t>
    </rPh>
    <phoneticPr fontId="3"/>
  </si>
  <si>
    <t>小　　　　田</t>
    <rPh sb="0" eb="1">
      <t>ショウ</t>
    </rPh>
    <rPh sb="5" eb="6">
      <t>タ</t>
    </rPh>
    <phoneticPr fontId="3"/>
  </si>
  <si>
    <t>大  　　　 形</t>
    <rPh sb="0" eb="1">
      <t>ダイ</t>
    </rPh>
    <rPh sb="7" eb="8">
      <t>カタチ</t>
    </rPh>
    <phoneticPr fontId="3"/>
  </si>
  <si>
    <t>神  　　　 郡</t>
    <rPh sb="0" eb="1">
      <t>カミ</t>
    </rPh>
    <rPh sb="7" eb="8">
      <t>グン</t>
    </rPh>
    <phoneticPr fontId="3"/>
  </si>
  <si>
    <t>臼 　　　  井</t>
    <rPh sb="0" eb="1">
      <t>ウス</t>
    </rPh>
    <rPh sb="7" eb="8">
      <t>イ</t>
    </rPh>
    <phoneticPr fontId="3"/>
  </si>
  <si>
    <t>小　 　　  沢</t>
    <rPh sb="0" eb="1">
      <t>ショウ</t>
    </rPh>
    <rPh sb="7" eb="8">
      <t>サワ</t>
    </rPh>
    <phoneticPr fontId="3"/>
  </si>
  <si>
    <t>筑　　　   波</t>
    <rPh sb="0" eb="1">
      <t>チク</t>
    </rPh>
    <rPh sb="7" eb="8">
      <t>ナミ</t>
    </rPh>
    <phoneticPr fontId="3"/>
  </si>
  <si>
    <t>沼 　　　  田</t>
    <rPh sb="0" eb="1">
      <t>ヌマ</t>
    </rPh>
    <rPh sb="7" eb="8">
      <t>タ</t>
    </rPh>
    <phoneticPr fontId="3"/>
  </si>
  <si>
    <t>国 　　　  松</t>
    <rPh sb="0" eb="1">
      <t>クニ</t>
    </rPh>
    <rPh sb="7" eb="8">
      <t>マツ</t>
    </rPh>
    <phoneticPr fontId="3"/>
  </si>
  <si>
    <t>田 　　　  中</t>
    <rPh sb="0" eb="1">
      <t>タ</t>
    </rPh>
    <rPh sb="7" eb="8">
      <t>ナカ</t>
    </rPh>
    <phoneticPr fontId="3"/>
  </si>
  <si>
    <t>水  　　　 守</t>
    <rPh sb="0" eb="1">
      <t>ミズ</t>
    </rPh>
    <rPh sb="7" eb="8">
      <t>カミ</t>
    </rPh>
    <phoneticPr fontId="3"/>
  </si>
  <si>
    <t>菅  　　　 間</t>
    <rPh sb="0" eb="1">
      <t>スゲ</t>
    </rPh>
    <rPh sb="7" eb="8">
      <t>アイダ</t>
    </rPh>
    <phoneticPr fontId="3"/>
  </si>
  <si>
    <t>洞　  　　 下</t>
    <rPh sb="0" eb="1">
      <t>ホラ</t>
    </rPh>
    <rPh sb="7" eb="8">
      <t>シタ</t>
    </rPh>
    <phoneticPr fontId="3"/>
  </si>
  <si>
    <t>〔大穂地区〕</t>
    <rPh sb="1" eb="3">
      <t>オオホ</t>
    </rPh>
    <rPh sb="3" eb="5">
      <t>チク</t>
    </rPh>
    <phoneticPr fontId="3"/>
  </si>
  <si>
    <t xml:space="preserve">             項  目
投票区</t>
    <rPh sb="13" eb="14">
      <t>コウ</t>
    </rPh>
    <rPh sb="16" eb="17">
      <t>メ</t>
    </rPh>
    <rPh sb="18" eb="21">
      <t>トウヒョウク</t>
    </rPh>
    <phoneticPr fontId="3"/>
  </si>
  <si>
    <t>大 穂 第 １</t>
    <rPh sb="0" eb="1">
      <t>ダイ</t>
    </rPh>
    <rPh sb="2" eb="3">
      <t>ホ</t>
    </rPh>
    <rPh sb="4" eb="5">
      <t>ダイ</t>
    </rPh>
    <phoneticPr fontId="3"/>
  </si>
  <si>
    <t>大 穂 第 ２</t>
    <rPh sb="0" eb="1">
      <t>ダイ</t>
    </rPh>
    <rPh sb="2" eb="3">
      <t>ホ</t>
    </rPh>
    <rPh sb="4" eb="5">
      <t>ダイ</t>
    </rPh>
    <phoneticPr fontId="3"/>
  </si>
  <si>
    <t>大 穂 第 ３</t>
    <rPh sb="0" eb="1">
      <t>ダイ</t>
    </rPh>
    <rPh sb="2" eb="3">
      <t>ホ</t>
    </rPh>
    <rPh sb="4" eb="5">
      <t>ダイ</t>
    </rPh>
    <phoneticPr fontId="3"/>
  </si>
  <si>
    <t>大 穂 第 ４</t>
    <rPh sb="0" eb="1">
      <t>ダイ</t>
    </rPh>
    <rPh sb="2" eb="3">
      <t>ホ</t>
    </rPh>
    <rPh sb="4" eb="5">
      <t>ダイ</t>
    </rPh>
    <phoneticPr fontId="3"/>
  </si>
  <si>
    <t>大 穂 第 ５</t>
    <rPh sb="0" eb="1">
      <t>ダイ</t>
    </rPh>
    <rPh sb="2" eb="3">
      <t>ホ</t>
    </rPh>
    <rPh sb="4" eb="5">
      <t>ダイ</t>
    </rPh>
    <phoneticPr fontId="3"/>
  </si>
  <si>
    <t>〔豊里地区〕</t>
    <rPh sb="1" eb="3">
      <t>トヨサト</t>
    </rPh>
    <rPh sb="3" eb="5">
      <t>チク</t>
    </rPh>
    <phoneticPr fontId="3"/>
  </si>
  <si>
    <t>豊 里 第 １</t>
    <rPh sb="0" eb="1">
      <t>ユタカ</t>
    </rPh>
    <rPh sb="2" eb="3">
      <t>サト</t>
    </rPh>
    <rPh sb="4" eb="5">
      <t>ダイ</t>
    </rPh>
    <phoneticPr fontId="3"/>
  </si>
  <si>
    <t>豊 里 第 ２</t>
    <rPh sb="0" eb="1">
      <t>ユタカ</t>
    </rPh>
    <rPh sb="2" eb="3">
      <t>サト</t>
    </rPh>
    <rPh sb="4" eb="5">
      <t>ダイ</t>
    </rPh>
    <phoneticPr fontId="3"/>
  </si>
  <si>
    <t>豊 里 第 ３</t>
    <rPh sb="0" eb="1">
      <t>ユタカ</t>
    </rPh>
    <rPh sb="2" eb="3">
      <t>サト</t>
    </rPh>
    <rPh sb="4" eb="5">
      <t>ダイ</t>
    </rPh>
    <phoneticPr fontId="3"/>
  </si>
  <si>
    <t>豊 里 第 ４</t>
    <rPh sb="0" eb="1">
      <t>ユタカ</t>
    </rPh>
    <rPh sb="2" eb="3">
      <t>サト</t>
    </rPh>
    <rPh sb="4" eb="5">
      <t>ダイ</t>
    </rPh>
    <phoneticPr fontId="3"/>
  </si>
  <si>
    <t>豊 里 第 ５</t>
    <rPh sb="0" eb="1">
      <t>ユタカ</t>
    </rPh>
    <rPh sb="2" eb="3">
      <t>サト</t>
    </rPh>
    <rPh sb="4" eb="5">
      <t>ダイ</t>
    </rPh>
    <phoneticPr fontId="3"/>
  </si>
  <si>
    <t>豊 里 第 ６</t>
    <rPh sb="0" eb="1">
      <t>ユタカ</t>
    </rPh>
    <rPh sb="2" eb="3">
      <t>サト</t>
    </rPh>
    <rPh sb="4" eb="5">
      <t>ダイ</t>
    </rPh>
    <phoneticPr fontId="3"/>
  </si>
  <si>
    <t>豊 里 第 ７</t>
    <rPh sb="0" eb="1">
      <t>ユタカ</t>
    </rPh>
    <rPh sb="2" eb="3">
      <t>サト</t>
    </rPh>
    <rPh sb="4" eb="5">
      <t>ダイ</t>
    </rPh>
    <phoneticPr fontId="3"/>
  </si>
  <si>
    <t>〔谷田部地区〕</t>
    <rPh sb="1" eb="4">
      <t>ヤタベ</t>
    </rPh>
    <rPh sb="4" eb="6">
      <t>チク</t>
    </rPh>
    <phoneticPr fontId="3"/>
  </si>
  <si>
    <t>谷田部第１</t>
    <rPh sb="0" eb="3">
      <t>ヤタベ</t>
    </rPh>
    <rPh sb="3" eb="4">
      <t>ダイ</t>
    </rPh>
    <phoneticPr fontId="3"/>
  </si>
  <si>
    <t>谷田部第２</t>
    <rPh sb="0" eb="3">
      <t>ヤタベ</t>
    </rPh>
    <rPh sb="3" eb="4">
      <t>ダイ</t>
    </rPh>
    <phoneticPr fontId="3"/>
  </si>
  <si>
    <t>谷田部第３</t>
    <rPh sb="0" eb="3">
      <t>ヤタベ</t>
    </rPh>
    <rPh sb="3" eb="4">
      <t>ダイ</t>
    </rPh>
    <phoneticPr fontId="3"/>
  </si>
  <si>
    <t>谷田部第４</t>
    <rPh sb="0" eb="3">
      <t>ヤタベ</t>
    </rPh>
    <rPh sb="3" eb="4">
      <t>ダイ</t>
    </rPh>
    <phoneticPr fontId="3"/>
  </si>
  <si>
    <t>真 瀬 第 １</t>
    <rPh sb="0" eb="1">
      <t>マコト</t>
    </rPh>
    <rPh sb="2" eb="3">
      <t>セ</t>
    </rPh>
    <rPh sb="4" eb="5">
      <t>ダイ</t>
    </rPh>
    <phoneticPr fontId="3"/>
  </si>
  <si>
    <t>真 瀬 第 ２</t>
    <rPh sb="0" eb="1">
      <t>マコト</t>
    </rPh>
    <rPh sb="2" eb="3">
      <t>セ</t>
    </rPh>
    <rPh sb="4" eb="5">
      <t>ダイ</t>
    </rPh>
    <phoneticPr fontId="3"/>
  </si>
  <si>
    <t>真 瀬 第 ３</t>
    <rPh sb="0" eb="1">
      <t>マコト</t>
    </rPh>
    <rPh sb="2" eb="3">
      <t>セ</t>
    </rPh>
    <rPh sb="4" eb="5">
      <t>ダイ</t>
    </rPh>
    <phoneticPr fontId="3"/>
  </si>
  <si>
    <t>島 名 第 １</t>
    <rPh sb="0" eb="1">
      <t>シマ</t>
    </rPh>
    <rPh sb="2" eb="3">
      <t>ナ</t>
    </rPh>
    <rPh sb="4" eb="5">
      <t>ダイ</t>
    </rPh>
    <phoneticPr fontId="3"/>
  </si>
  <si>
    <t>島 名 第 ２</t>
    <rPh sb="0" eb="1">
      <t>シマ</t>
    </rPh>
    <rPh sb="2" eb="3">
      <t>ナ</t>
    </rPh>
    <rPh sb="4" eb="5">
      <t>ダイ</t>
    </rPh>
    <phoneticPr fontId="3"/>
  </si>
  <si>
    <t>島 名 第 ３</t>
    <rPh sb="0" eb="1">
      <t>シマ</t>
    </rPh>
    <rPh sb="2" eb="3">
      <t>ナ</t>
    </rPh>
    <rPh sb="4" eb="5">
      <t>ダイ</t>
    </rPh>
    <phoneticPr fontId="3"/>
  </si>
  <si>
    <t>苅　　　間</t>
    <rPh sb="0" eb="1">
      <t>ガイ</t>
    </rPh>
    <rPh sb="4" eb="5">
      <t>アイダ</t>
    </rPh>
    <phoneticPr fontId="3"/>
  </si>
  <si>
    <t>西  平  塚</t>
    <rPh sb="0" eb="1">
      <t>ニシ</t>
    </rPh>
    <rPh sb="3" eb="4">
      <t>ヒラ</t>
    </rPh>
    <rPh sb="6" eb="7">
      <t>ツカ</t>
    </rPh>
    <phoneticPr fontId="3"/>
  </si>
  <si>
    <t>春　　　日</t>
    <rPh sb="0" eb="1">
      <t>ハル</t>
    </rPh>
    <rPh sb="4" eb="5">
      <t>ヒ</t>
    </rPh>
    <phoneticPr fontId="3"/>
  </si>
  <si>
    <t>柳　　　橋</t>
    <rPh sb="0" eb="1">
      <t>ヤナギ</t>
    </rPh>
    <rPh sb="4" eb="5">
      <t>ハシ</t>
    </rPh>
    <phoneticPr fontId="3"/>
  </si>
  <si>
    <t>館　　　野</t>
    <rPh sb="0" eb="1">
      <t>カン</t>
    </rPh>
    <rPh sb="4" eb="5">
      <t>ノ</t>
    </rPh>
    <phoneticPr fontId="3"/>
  </si>
  <si>
    <t>東</t>
    <rPh sb="0" eb="1">
      <t>ヒガシ</t>
    </rPh>
    <phoneticPr fontId="3"/>
  </si>
  <si>
    <t>稲　　　岡</t>
    <rPh sb="0" eb="1">
      <t>イネ</t>
    </rPh>
    <rPh sb="4" eb="5">
      <t>オカ</t>
    </rPh>
    <phoneticPr fontId="3"/>
  </si>
  <si>
    <t>西　　　部</t>
    <rPh sb="0" eb="1">
      <t>ニシ</t>
    </rPh>
    <rPh sb="4" eb="5">
      <t>ブ</t>
    </rPh>
    <phoneticPr fontId="3"/>
  </si>
  <si>
    <t>手　代　木</t>
    <rPh sb="0" eb="1">
      <t>テ</t>
    </rPh>
    <rPh sb="2" eb="3">
      <t>ダイ</t>
    </rPh>
    <rPh sb="4" eb="5">
      <t>キ</t>
    </rPh>
    <phoneticPr fontId="3"/>
  </si>
  <si>
    <t>小　野　崎</t>
    <rPh sb="0" eb="1">
      <t>ショウ</t>
    </rPh>
    <rPh sb="2" eb="3">
      <t>ノ</t>
    </rPh>
    <rPh sb="4" eb="5">
      <t>ザキ</t>
    </rPh>
    <phoneticPr fontId="3"/>
  </si>
  <si>
    <t>二　の　宮</t>
    <rPh sb="0" eb="1">
      <t>ニ</t>
    </rPh>
    <rPh sb="4" eb="5">
      <t>ミヤ</t>
    </rPh>
    <phoneticPr fontId="3"/>
  </si>
  <si>
    <t>桜 第 １</t>
    <rPh sb="0" eb="1">
      <t>サクラ</t>
    </rPh>
    <rPh sb="2" eb="3">
      <t>ダイ</t>
    </rPh>
    <phoneticPr fontId="3"/>
  </si>
  <si>
    <t>桜 第 ２</t>
    <rPh sb="0" eb="1">
      <t>サクラ</t>
    </rPh>
    <rPh sb="2" eb="3">
      <t>ダイ</t>
    </rPh>
    <phoneticPr fontId="3"/>
  </si>
  <si>
    <t>桜 第 ３</t>
    <rPh sb="0" eb="1">
      <t>サクラ</t>
    </rPh>
    <rPh sb="2" eb="3">
      <t>ダイ</t>
    </rPh>
    <phoneticPr fontId="3"/>
  </si>
  <si>
    <t>桜 第 ４</t>
    <rPh sb="0" eb="1">
      <t>サクラ</t>
    </rPh>
    <rPh sb="2" eb="3">
      <t>ダイ</t>
    </rPh>
    <phoneticPr fontId="3"/>
  </si>
  <si>
    <t>桜 第 ５</t>
    <rPh sb="0" eb="1">
      <t>サクラ</t>
    </rPh>
    <rPh sb="2" eb="3">
      <t>ダイ</t>
    </rPh>
    <phoneticPr fontId="3"/>
  </si>
  <si>
    <t>桜 第 ６</t>
    <rPh sb="0" eb="1">
      <t>サクラ</t>
    </rPh>
    <rPh sb="2" eb="3">
      <t>ダイ</t>
    </rPh>
    <phoneticPr fontId="3"/>
  </si>
  <si>
    <t>桜 第 ７</t>
    <rPh sb="0" eb="1">
      <t>サクラ</t>
    </rPh>
    <rPh sb="2" eb="3">
      <t>ダイ</t>
    </rPh>
    <phoneticPr fontId="3"/>
  </si>
  <si>
    <t>桜 第 ８</t>
    <rPh sb="0" eb="1">
      <t>サクラ</t>
    </rPh>
    <rPh sb="2" eb="3">
      <t>ダイ</t>
    </rPh>
    <phoneticPr fontId="3"/>
  </si>
  <si>
    <t>桜 第 ９</t>
    <rPh sb="0" eb="1">
      <t>サクラ</t>
    </rPh>
    <rPh sb="2" eb="3">
      <t>ダイ</t>
    </rPh>
    <phoneticPr fontId="3"/>
  </si>
  <si>
    <t>桜 第 １０</t>
    <rPh sb="0" eb="1">
      <t>サクラ</t>
    </rPh>
    <rPh sb="2" eb="3">
      <t>ダイ</t>
    </rPh>
    <phoneticPr fontId="3"/>
  </si>
  <si>
    <t>桜 第 １１</t>
    <rPh sb="0" eb="1">
      <t>サクラ</t>
    </rPh>
    <rPh sb="2" eb="3">
      <t>ダイ</t>
    </rPh>
    <phoneticPr fontId="3"/>
  </si>
  <si>
    <t>桜 第 １２</t>
    <rPh sb="0" eb="1">
      <t>サクラ</t>
    </rPh>
    <rPh sb="2" eb="3">
      <t>ダイ</t>
    </rPh>
    <phoneticPr fontId="3"/>
  </si>
  <si>
    <t>桜 第 １３</t>
    <rPh sb="0" eb="1">
      <t>サクラ</t>
    </rPh>
    <rPh sb="2" eb="3">
      <t>ダイ</t>
    </rPh>
    <phoneticPr fontId="3"/>
  </si>
  <si>
    <t>桜 第 １４</t>
    <rPh sb="0" eb="1">
      <t>サクラ</t>
    </rPh>
    <rPh sb="2" eb="3">
      <t>ダイ</t>
    </rPh>
    <phoneticPr fontId="3"/>
  </si>
  <si>
    <t>桜 第 １５</t>
    <rPh sb="0" eb="1">
      <t>サクラ</t>
    </rPh>
    <rPh sb="2" eb="3">
      <t>ダイ</t>
    </rPh>
    <phoneticPr fontId="3"/>
  </si>
  <si>
    <t>自由民主党</t>
    <rPh sb="0" eb="2">
      <t>ジユウ</t>
    </rPh>
    <rPh sb="2" eb="5">
      <t>ミンシュトウ</t>
    </rPh>
    <phoneticPr fontId="3"/>
  </si>
  <si>
    <t>当選者数</t>
    <rPh sb="0" eb="3">
      <t>トウセンシャ</t>
    </rPh>
    <rPh sb="3" eb="4">
      <t>スウ</t>
    </rPh>
    <phoneticPr fontId="3"/>
  </si>
  <si>
    <t>公明党</t>
    <rPh sb="0" eb="3">
      <t>コウメイトウ</t>
    </rPh>
    <phoneticPr fontId="3"/>
  </si>
  <si>
    <t>日本共産党</t>
    <rPh sb="0" eb="2">
      <t>ニホン</t>
    </rPh>
    <rPh sb="2" eb="5">
      <t>キョウサントウ</t>
    </rPh>
    <phoneticPr fontId="3"/>
  </si>
  <si>
    <t>社会民主党</t>
    <rPh sb="0" eb="2">
      <t>シャカイ</t>
    </rPh>
    <rPh sb="2" eb="5">
      <t>ミンシュトウ</t>
    </rPh>
    <phoneticPr fontId="3"/>
  </si>
  <si>
    <t>◎　開票結果</t>
    <rPh sb="2" eb="4">
      <t>カイヒョウ</t>
    </rPh>
    <rPh sb="4" eb="6">
      <t>ケッカ</t>
    </rPh>
    <phoneticPr fontId="3"/>
  </si>
  <si>
    <t>無効投票率</t>
    <rPh sb="0" eb="2">
      <t>ムコウ</t>
    </rPh>
    <rPh sb="2" eb="5">
      <t>トウヒョウリツ</t>
    </rPh>
    <phoneticPr fontId="3"/>
  </si>
  <si>
    <t>有効投票</t>
    <rPh sb="0" eb="2">
      <t>ユウコウ</t>
    </rPh>
    <rPh sb="2" eb="4">
      <t>トウヒョウ</t>
    </rPh>
    <phoneticPr fontId="3"/>
  </si>
  <si>
    <t>不受理票</t>
    <rPh sb="0" eb="4">
      <t>フジュリヒョウ</t>
    </rPh>
    <phoneticPr fontId="3"/>
  </si>
  <si>
    <t>無効投票</t>
    <rPh sb="0" eb="2">
      <t>ムコウ</t>
    </rPh>
    <rPh sb="2" eb="4">
      <t>トウヒョウ</t>
    </rPh>
    <phoneticPr fontId="3"/>
  </si>
  <si>
    <t>持ち帰り票</t>
    <rPh sb="0" eb="1">
      <t>モ</t>
    </rPh>
    <rPh sb="2" eb="3">
      <t>カエ</t>
    </rPh>
    <rPh sb="4" eb="5">
      <t>ヒョウ</t>
    </rPh>
    <phoneticPr fontId="3"/>
  </si>
  <si>
    <t>◎　無効投票内訳</t>
    <rPh sb="2" eb="4">
      <t>ムコウ</t>
    </rPh>
    <rPh sb="4" eb="6">
      <t>トウヒョウ</t>
    </rPh>
    <rPh sb="6" eb="8">
      <t>ウチワケ</t>
    </rPh>
    <phoneticPr fontId="3"/>
  </si>
  <si>
    <t>白紙投票</t>
    <rPh sb="0" eb="2">
      <t>ハクシ</t>
    </rPh>
    <rPh sb="2" eb="4">
      <t>トウヒョウ</t>
    </rPh>
    <phoneticPr fontId="3"/>
  </si>
  <si>
    <t>単に雑事を記載したもの</t>
    <rPh sb="0" eb="1">
      <t>タン</t>
    </rPh>
    <rPh sb="2" eb="4">
      <t>ザツジ</t>
    </rPh>
    <rPh sb="5" eb="7">
      <t>キサイ</t>
    </rPh>
    <phoneticPr fontId="3"/>
  </si>
  <si>
    <t>単に記号，符号を記載したもの</t>
    <rPh sb="0" eb="1">
      <t>タン</t>
    </rPh>
    <rPh sb="2" eb="4">
      <t>キゴウ</t>
    </rPh>
    <rPh sb="5" eb="7">
      <t>フゴウ</t>
    </rPh>
    <rPh sb="8" eb="10">
      <t>キサイ</t>
    </rPh>
    <phoneticPr fontId="3"/>
  </si>
  <si>
    <t>衆議院議員総選挙（比例代表）</t>
    <rPh sb="0" eb="3">
      <t>しゅうぎいん</t>
    </rPh>
    <rPh sb="3" eb="5">
      <t>ぎいん</t>
    </rPh>
    <rPh sb="5" eb="8">
      <t>そうせんきょ</t>
    </rPh>
    <rPh sb="9" eb="11">
      <t>ひれい</t>
    </rPh>
    <rPh sb="11" eb="13">
      <t>だいひょう</t>
    </rPh>
    <phoneticPr fontId="3" type="Hiragana"/>
  </si>
  <si>
    <t>名簿届出政党数</t>
    <rPh sb="0" eb="2">
      <t>メイボ</t>
    </rPh>
    <rPh sb="2" eb="4">
      <t>トドケデ</t>
    </rPh>
    <rPh sb="4" eb="7">
      <t>セイトウスウ</t>
    </rPh>
    <phoneticPr fontId="3"/>
  </si>
  <si>
    <t>茎崎地区</t>
    <rPh sb="0" eb="2">
      <t>クキザキ</t>
    </rPh>
    <rPh sb="2" eb="4">
      <t>チク</t>
    </rPh>
    <phoneticPr fontId="3"/>
  </si>
  <si>
    <t>〔茎崎地区〕</t>
    <rPh sb="1" eb="3">
      <t>クキザキ</t>
    </rPh>
    <rPh sb="3" eb="5">
      <t>チク</t>
    </rPh>
    <phoneticPr fontId="3"/>
  </si>
  <si>
    <t>茎崎第 １</t>
    <rPh sb="0" eb="2">
      <t>クキザキ</t>
    </rPh>
    <rPh sb="2" eb="3">
      <t>ダイ</t>
    </rPh>
    <phoneticPr fontId="3"/>
  </si>
  <si>
    <t>茎崎第 ２</t>
    <rPh sb="0" eb="2">
      <t>クキザキ</t>
    </rPh>
    <rPh sb="2" eb="3">
      <t>ダイ</t>
    </rPh>
    <phoneticPr fontId="3"/>
  </si>
  <si>
    <t>茎崎第 ３</t>
    <rPh sb="0" eb="2">
      <t>クキザキ</t>
    </rPh>
    <rPh sb="2" eb="3">
      <t>ダイ</t>
    </rPh>
    <phoneticPr fontId="3"/>
  </si>
  <si>
    <t>茎崎第 ４</t>
    <rPh sb="0" eb="2">
      <t>クキザキ</t>
    </rPh>
    <rPh sb="2" eb="3">
      <t>ダイ</t>
    </rPh>
    <phoneticPr fontId="3"/>
  </si>
  <si>
    <t>茎崎第 ５</t>
    <rPh sb="0" eb="2">
      <t>クキザキ</t>
    </rPh>
    <rPh sb="2" eb="3">
      <t>ダイ</t>
    </rPh>
    <phoneticPr fontId="3"/>
  </si>
  <si>
    <t>茎崎第 ６</t>
    <rPh sb="0" eb="2">
      <t>クキザキ</t>
    </rPh>
    <rPh sb="2" eb="3">
      <t>ダイ</t>
    </rPh>
    <phoneticPr fontId="3"/>
  </si>
  <si>
    <t>茎崎第 ７</t>
    <rPh sb="0" eb="2">
      <t>クキザキ</t>
    </rPh>
    <rPh sb="2" eb="3">
      <t>ダイ</t>
    </rPh>
    <phoneticPr fontId="3"/>
  </si>
  <si>
    <t>茎崎第 ８</t>
    <rPh sb="0" eb="2">
      <t>クキザキ</t>
    </rPh>
    <rPh sb="2" eb="3">
      <t>ダイ</t>
    </rPh>
    <phoneticPr fontId="3"/>
  </si>
  <si>
    <t>安 　  　  食</t>
    <rPh sb="0" eb="1">
      <t>アン</t>
    </rPh>
    <rPh sb="8" eb="9">
      <t>ショク</t>
    </rPh>
    <phoneticPr fontId="3"/>
  </si>
  <si>
    <t>作          谷</t>
    <rPh sb="0" eb="1">
      <t>サク</t>
    </rPh>
    <rPh sb="11" eb="12">
      <t>タニ</t>
    </rPh>
    <phoneticPr fontId="3"/>
  </si>
  <si>
    <t>政党等の名称</t>
    <rPh sb="0" eb="3">
      <t>セイトウトウ</t>
    </rPh>
    <rPh sb="4" eb="6">
      <t>メイショウ</t>
    </rPh>
    <phoneticPr fontId="3"/>
  </si>
  <si>
    <t>得票数</t>
    <rPh sb="0" eb="3">
      <t>トクヒョウスウ</t>
    </rPh>
    <phoneticPr fontId="3"/>
  </si>
  <si>
    <t>北関東計</t>
    <rPh sb="0" eb="3">
      <t>キタカントウ</t>
    </rPh>
    <rPh sb="3" eb="4">
      <t>ケイ</t>
    </rPh>
    <phoneticPr fontId="3"/>
  </si>
  <si>
    <t>当選
者数</t>
    <rPh sb="0" eb="2">
      <t>トウセン</t>
    </rPh>
    <rPh sb="3" eb="4">
      <t>モノ</t>
    </rPh>
    <rPh sb="4" eb="5">
      <t>スウ</t>
    </rPh>
    <phoneticPr fontId="3"/>
  </si>
  <si>
    <t>順
位</t>
    <rPh sb="0" eb="1">
      <t>ジュン</t>
    </rPh>
    <rPh sb="2" eb="3">
      <t>クライ</t>
    </rPh>
    <phoneticPr fontId="3"/>
  </si>
  <si>
    <t>県　　計</t>
    <rPh sb="0" eb="1">
      <t>ケン</t>
    </rPh>
    <rPh sb="3" eb="4">
      <t>ケイ</t>
    </rPh>
    <phoneticPr fontId="3"/>
  </si>
  <si>
    <t>得　　　票　　　数</t>
    <rPh sb="0" eb="1">
      <t>エ</t>
    </rPh>
    <rPh sb="4" eb="5">
      <t>ヒョウ</t>
    </rPh>
    <rPh sb="8" eb="9">
      <t>カズ</t>
    </rPh>
    <phoneticPr fontId="3"/>
  </si>
  <si>
    <t>全　　　　国</t>
    <rPh sb="0" eb="1">
      <t>ゼン</t>
    </rPh>
    <rPh sb="5" eb="6">
      <t>クニ</t>
    </rPh>
    <phoneticPr fontId="3"/>
  </si>
  <si>
    <t>合　　計</t>
    <rPh sb="0" eb="1">
      <t>ゴウ</t>
    </rPh>
    <rPh sb="3" eb="4">
      <t>ケイ</t>
    </rPh>
    <phoneticPr fontId="3"/>
  </si>
  <si>
    <t>◎ブロック別内訳</t>
    <rPh sb="5" eb="6">
      <t>ベツ</t>
    </rPh>
    <rPh sb="6" eb="8">
      <t>ウチワケ</t>
    </rPh>
    <phoneticPr fontId="3"/>
  </si>
  <si>
    <r>
      <t>北 海 道</t>
    </r>
    <r>
      <rPr>
        <sz val="8"/>
        <rFont val="ＭＳ Ｐ明朝"/>
        <family val="1"/>
        <charset val="128"/>
      </rPr>
      <t>［議席数］</t>
    </r>
    <rPh sb="0" eb="1">
      <t>キタ</t>
    </rPh>
    <rPh sb="2" eb="3">
      <t>ウミ</t>
    </rPh>
    <rPh sb="4" eb="5">
      <t>ミチ</t>
    </rPh>
    <rPh sb="6" eb="9">
      <t>ギセキスウ</t>
    </rPh>
    <phoneticPr fontId="3"/>
  </si>
  <si>
    <r>
      <t>東　　北</t>
    </r>
    <r>
      <rPr>
        <sz val="8"/>
        <rFont val="ＭＳ Ｐ明朝"/>
        <family val="1"/>
        <charset val="128"/>
      </rPr>
      <t>［議席数］</t>
    </r>
    <rPh sb="0" eb="1">
      <t>ヒガシ</t>
    </rPh>
    <rPh sb="3" eb="4">
      <t>キタ</t>
    </rPh>
    <rPh sb="5" eb="8">
      <t>ギセキスウ</t>
    </rPh>
    <phoneticPr fontId="3"/>
  </si>
  <si>
    <r>
      <t>南 関 東</t>
    </r>
    <r>
      <rPr>
        <sz val="8"/>
        <rFont val="ＭＳ Ｐ明朝"/>
        <family val="1"/>
        <charset val="128"/>
      </rPr>
      <t>［議席数］</t>
    </r>
    <rPh sb="0" eb="1">
      <t>ミナミ</t>
    </rPh>
    <rPh sb="2" eb="3">
      <t>セキ</t>
    </rPh>
    <rPh sb="4" eb="5">
      <t>ヒガシ</t>
    </rPh>
    <rPh sb="6" eb="9">
      <t>ギセキスウ</t>
    </rPh>
    <phoneticPr fontId="3"/>
  </si>
  <si>
    <r>
      <t>東　　京</t>
    </r>
    <r>
      <rPr>
        <sz val="8"/>
        <rFont val="ＭＳ Ｐ明朝"/>
        <family val="1"/>
        <charset val="128"/>
      </rPr>
      <t>［議席数］</t>
    </r>
    <rPh sb="0" eb="1">
      <t>ヒガシ</t>
    </rPh>
    <rPh sb="3" eb="4">
      <t>キョウ</t>
    </rPh>
    <rPh sb="5" eb="8">
      <t>ギセキスウ</t>
    </rPh>
    <phoneticPr fontId="3"/>
  </si>
  <si>
    <r>
      <t>北陸信越</t>
    </r>
    <r>
      <rPr>
        <sz val="8"/>
        <rFont val="ＭＳ Ｐ明朝"/>
        <family val="1"/>
        <charset val="128"/>
      </rPr>
      <t>［議席数］</t>
    </r>
    <rPh sb="0" eb="2">
      <t>ホクリク</t>
    </rPh>
    <rPh sb="2" eb="4">
      <t>シンエツ</t>
    </rPh>
    <rPh sb="5" eb="8">
      <t>ギセキスウ</t>
    </rPh>
    <phoneticPr fontId="3"/>
  </si>
  <si>
    <r>
      <t>近　　畿</t>
    </r>
    <r>
      <rPr>
        <sz val="8"/>
        <rFont val="ＭＳ Ｐ明朝"/>
        <family val="1"/>
        <charset val="128"/>
      </rPr>
      <t>［議席数］</t>
    </r>
    <rPh sb="0" eb="1">
      <t>コン</t>
    </rPh>
    <rPh sb="3" eb="4">
      <t>ミヤコ</t>
    </rPh>
    <rPh sb="5" eb="8">
      <t>ギセキスウ</t>
    </rPh>
    <phoneticPr fontId="3"/>
  </si>
  <si>
    <r>
      <t>中　　国</t>
    </r>
    <r>
      <rPr>
        <sz val="8"/>
        <rFont val="ＭＳ Ｐ明朝"/>
        <family val="1"/>
        <charset val="128"/>
      </rPr>
      <t>［議席数］</t>
    </r>
    <rPh sb="0" eb="1">
      <t>ナカ</t>
    </rPh>
    <rPh sb="3" eb="4">
      <t>クニ</t>
    </rPh>
    <rPh sb="5" eb="8">
      <t>ギセキスウ</t>
    </rPh>
    <phoneticPr fontId="3"/>
  </si>
  <si>
    <r>
      <t>四　　国</t>
    </r>
    <r>
      <rPr>
        <sz val="8"/>
        <rFont val="ＭＳ Ｐ明朝"/>
        <family val="1"/>
        <charset val="128"/>
      </rPr>
      <t>［議席数］</t>
    </r>
    <rPh sb="0" eb="1">
      <t>ヨン</t>
    </rPh>
    <rPh sb="3" eb="4">
      <t>クニ</t>
    </rPh>
    <rPh sb="5" eb="8">
      <t>ギセキスウ</t>
    </rPh>
    <phoneticPr fontId="3"/>
  </si>
  <si>
    <r>
      <t>九　　州</t>
    </r>
    <r>
      <rPr>
        <sz val="8"/>
        <rFont val="ＭＳ Ｐ明朝"/>
        <family val="1"/>
        <charset val="128"/>
      </rPr>
      <t>［議席数］</t>
    </r>
    <rPh sb="0" eb="1">
      <t>キュウ</t>
    </rPh>
    <rPh sb="3" eb="4">
      <t>シュウ</t>
    </rPh>
    <rPh sb="5" eb="8">
      <t>ギセキスウ</t>
    </rPh>
    <phoneticPr fontId="3"/>
  </si>
  <si>
    <r>
      <t>東　　海</t>
    </r>
    <r>
      <rPr>
        <sz val="8"/>
        <rFont val="ＭＳ Ｐ明朝"/>
        <family val="1"/>
        <charset val="128"/>
      </rPr>
      <t>［議席数］</t>
    </r>
    <rPh sb="0" eb="1">
      <t>ヒガシ</t>
    </rPh>
    <rPh sb="3" eb="4">
      <t>ウミ</t>
    </rPh>
    <rPh sb="5" eb="8">
      <t>ギセキスウ</t>
    </rPh>
    <phoneticPr fontId="3"/>
  </si>
  <si>
    <t>◎　開票確定時刻　</t>
    <rPh sb="2" eb="4">
      <t>カイヒョウ</t>
    </rPh>
    <rPh sb="4" eb="6">
      <t>カクテイ</t>
    </rPh>
    <rPh sb="6" eb="8">
      <t>ジコク</t>
    </rPh>
    <phoneticPr fontId="3"/>
  </si>
  <si>
    <t>衆議院名簿届出政党以外の政党その他の政治団体の
名称又は略称を記載したもの</t>
    <rPh sb="0" eb="3">
      <t>シュウギイン</t>
    </rPh>
    <rPh sb="3" eb="5">
      <t>メイボ</t>
    </rPh>
    <rPh sb="5" eb="7">
      <t>トドケデ</t>
    </rPh>
    <rPh sb="7" eb="9">
      <t>セイトウ</t>
    </rPh>
    <rPh sb="9" eb="11">
      <t>イガイ</t>
    </rPh>
    <rPh sb="12" eb="14">
      <t>セイトウ</t>
    </rPh>
    <rPh sb="16" eb="17">
      <t>タ</t>
    </rPh>
    <rPh sb="18" eb="20">
      <t>セイジ</t>
    </rPh>
    <rPh sb="20" eb="22">
      <t>ダンタイ</t>
    </rPh>
    <rPh sb="24" eb="26">
      <t>メイショウ</t>
    </rPh>
    <rPh sb="26" eb="27">
      <t>マタ</t>
    </rPh>
    <rPh sb="28" eb="30">
      <t>リャクショウ</t>
    </rPh>
    <rPh sb="31" eb="33">
      <t>キサイ</t>
    </rPh>
    <phoneticPr fontId="3"/>
  </si>
  <si>
    <t>衆議院名簿届出政党等の名称及び略称ののほか，
他事を記載したもの</t>
    <rPh sb="0" eb="3">
      <t>シュウギイン</t>
    </rPh>
    <rPh sb="3" eb="5">
      <t>メイボ</t>
    </rPh>
    <rPh sb="5" eb="7">
      <t>トドケデ</t>
    </rPh>
    <rPh sb="7" eb="10">
      <t>セイトウトウ</t>
    </rPh>
    <rPh sb="11" eb="13">
      <t>メイショウ</t>
    </rPh>
    <rPh sb="13" eb="14">
      <t>オヨ</t>
    </rPh>
    <rPh sb="15" eb="17">
      <t>リャクショウ</t>
    </rPh>
    <rPh sb="23" eb="25">
      <t>タジ</t>
    </rPh>
    <rPh sb="26" eb="28">
      <t>キサイ</t>
    </rPh>
    <phoneticPr fontId="3"/>
  </si>
  <si>
    <t xml:space="preserve">            項  目
投票区</t>
    <rPh sb="12" eb="13">
      <t>コウ</t>
    </rPh>
    <rPh sb="15" eb="16">
      <t>メ</t>
    </rPh>
    <rPh sb="17" eb="20">
      <t>トウヒョウク</t>
    </rPh>
    <phoneticPr fontId="3"/>
  </si>
  <si>
    <t>桜 第 １６</t>
    <rPh sb="0" eb="1">
      <t>サクラ</t>
    </rPh>
    <rPh sb="2" eb="3">
      <t>ダイ</t>
    </rPh>
    <phoneticPr fontId="3"/>
  </si>
  <si>
    <r>
      <t xml:space="preserve">      〔桜地区〕 </t>
    </r>
    <r>
      <rPr>
        <sz val="9"/>
        <rFont val="ＭＳ Ｐ明朝"/>
        <family val="1"/>
        <charset val="128"/>
      </rPr>
      <t>(桜第16投票区に在外・不在者投票を含まない)</t>
    </r>
    <rPh sb="7" eb="8">
      <t>サクラ</t>
    </rPh>
    <rPh sb="8" eb="10">
      <t>チク</t>
    </rPh>
    <rPh sb="13" eb="14">
      <t>サクラ</t>
    </rPh>
    <rPh sb="14" eb="15">
      <t>ダイ</t>
    </rPh>
    <rPh sb="17" eb="20">
      <t>トウヒョウク</t>
    </rPh>
    <rPh sb="21" eb="23">
      <t>ザイガイ</t>
    </rPh>
    <rPh sb="24" eb="27">
      <t>フザイシャ</t>
    </rPh>
    <rPh sb="27" eb="29">
      <t>トウヒョウ</t>
    </rPh>
    <rPh sb="30" eb="31">
      <t>フク</t>
    </rPh>
    <phoneticPr fontId="3"/>
  </si>
  <si>
    <t>投票総数</t>
    <rPh sb="0" eb="2">
      <t>トウヒョウ</t>
    </rPh>
    <rPh sb="2" eb="4">
      <t>ソウスウ</t>
    </rPh>
    <phoneticPr fontId="3"/>
  </si>
  <si>
    <t>２以上の衆議院名簿届出政党等の名称又は略称を記載したもの</t>
    <rPh sb="1" eb="3">
      <t>イジョウ</t>
    </rPh>
    <rPh sb="4" eb="7">
      <t>シュウギイン</t>
    </rPh>
    <rPh sb="7" eb="9">
      <t>メイボ</t>
    </rPh>
    <rPh sb="9" eb="10">
      <t>トド</t>
    </rPh>
    <rPh sb="10" eb="11">
      <t>イ</t>
    </rPh>
    <rPh sb="11" eb="13">
      <t>セイトウ</t>
    </rPh>
    <rPh sb="13" eb="14">
      <t>トウ</t>
    </rPh>
    <rPh sb="15" eb="17">
      <t>メイショウ</t>
    </rPh>
    <rPh sb="17" eb="18">
      <t>マタ</t>
    </rPh>
    <rPh sb="19" eb="21">
      <t>リャクショウ</t>
    </rPh>
    <rPh sb="22" eb="24">
      <t>キサイ</t>
    </rPh>
    <phoneticPr fontId="3"/>
  </si>
  <si>
    <t>衆議院名簿届出政党等のいずれを記載したかを確認し難いもの</t>
    <rPh sb="0" eb="3">
      <t>シュウギイン</t>
    </rPh>
    <rPh sb="3" eb="5">
      <t>メイボ</t>
    </rPh>
    <rPh sb="5" eb="6">
      <t>トド</t>
    </rPh>
    <rPh sb="6" eb="7">
      <t>イ</t>
    </rPh>
    <rPh sb="7" eb="9">
      <t>セイトウ</t>
    </rPh>
    <rPh sb="9" eb="10">
      <t>トウ</t>
    </rPh>
    <rPh sb="15" eb="17">
      <t>キサイ</t>
    </rPh>
    <rPh sb="21" eb="23">
      <t>カクニン</t>
    </rPh>
    <rPh sb="24" eb="25">
      <t>ガタ</t>
    </rPh>
    <phoneticPr fontId="3"/>
  </si>
  <si>
    <r>
      <t>◎　地区別投票状況</t>
    </r>
    <r>
      <rPr>
        <sz val="10"/>
        <rFont val="ＭＳ Ｐ明朝"/>
        <family val="1"/>
        <charset val="128"/>
      </rPr>
      <t xml:space="preserve"> </t>
    </r>
    <rPh sb="2" eb="5">
      <t>チクベツ</t>
    </rPh>
    <rPh sb="5" eb="7">
      <t>トウヒョウ</t>
    </rPh>
    <rPh sb="7" eb="9">
      <t>ジョウキョウ</t>
    </rPh>
    <phoneticPr fontId="3"/>
  </si>
  <si>
    <t>在外投票</t>
    <rPh sb="0" eb="2">
      <t>ザイガイ</t>
    </rPh>
    <rPh sb="2" eb="4">
      <t>トウヒョウ</t>
    </rPh>
    <phoneticPr fontId="3"/>
  </si>
  <si>
    <t>期日前投票</t>
    <rPh sb="0" eb="2">
      <t>キジツ</t>
    </rPh>
    <rPh sb="2" eb="3">
      <t>ゼン</t>
    </rPh>
    <rPh sb="3" eb="5">
      <t>トウヒョウ</t>
    </rPh>
    <phoneticPr fontId="3"/>
  </si>
  <si>
    <t>不在者投票</t>
    <rPh sb="0" eb="3">
      <t>フザイシャ</t>
    </rPh>
    <rPh sb="3" eb="5">
      <t>トウヒョウ</t>
    </rPh>
    <phoneticPr fontId="3"/>
  </si>
  <si>
    <t>－</t>
    <phoneticPr fontId="3"/>
  </si>
  <si>
    <t>◎　在外投票状況</t>
    <rPh sb="2" eb="4">
      <t>ザイガイ</t>
    </rPh>
    <rPh sb="4" eb="6">
      <t>トウヒョウ</t>
    </rPh>
    <rPh sb="6" eb="8">
      <t>ジョウキョウ</t>
    </rPh>
    <phoneticPr fontId="3"/>
  </si>
  <si>
    <t xml:space="preserve">　　　　　　　　　　　
</t>
    <phoneticPr fontId="3" type="Hiragana"/>
  </si>
  <si>
    <t>茨城県</t>
    <rPh sb="0" eb="3">
      <t>イバラキケン</t>
    </rPh>
    <phoneticPr fontId="3"/>
  </si>
  <si>
    <t>－</t>
    <phoneticPr fontId="3"/>
  </si>
  <si>
    <r>
      <t xml:space="preserve">名簿登録者数
</t>
    </r>
    <r>
      <rPr>
        <sz val="8"/>
        <rFont val="ＭＳ Ｐ明朝"/>
        <family val="1"/>
        <charset val="128"/>
      </rPr>
      <t>（在外除く）</t>
    </r>
    <rPh sb="0" eb="2">
      <t>メイボ</t>
    </rPh>
    <rPh sb="2" eb="5">
      <t>トウロクシャ</t>
    </rPh>
    <rPh sb="5" eb="6">
      <t>スウ</t>
    </rPh>
    <rPh sb="8" eb="10">
      <t>ザイガイ</t>
    </rPh>
    <rPh sb="10" eb="11">
      <t>ノゾ</t>
    </rPh>
    <phoneticPr fontId="3"/>
  </si>
  <si>
    <r>
      <t xml:space="preserve">当日の有権者数
</t>
    </r>
    <r>
      <rPr>
        <sz val="8"/>
        <rFont val="ＭＳ Ｐ明朝"/>
        <family val="1"/>
        <charset val="128"/>
      </rPr>
      <t>（在外除く）</t>
    </r>
    <rPh sb="0" eb="2">
      <t>トウジツ</t>
    </rPh>
    <rPh sb="3" eb="6">
      <t>ユウケンシャ</t>
    </rPh>
    <rPh sb="6" eb="7">
      <t>スウ</t>
    </rPh>
    <rPh sb="9" eb="11">
      <t>ザイガイ</t>
    </rPh>
    <rPh sb="11" eb="12">
      <t>ノゾ</t>
    </rPh>
    <phoneticPr fontId="3"/>
  </si>
  <si>
    <r>
      <t xml:space="preserve">投票者数
</t>
    </r>
    <r>
      <rPr>
        <sz val="8"/>
        <rFont val="ＭＳ Ｐ明朝"/>
        <family val="1"/>
        <charset val="128"/>
      </rPr>
      <t>（在外除く）</t>
    </r>
    <rPh sb="0" eb="3">
      <t>トウヒョウシャ</t>
    </rPh>
    <rPh sb="3" eb="4">
      <t>スウ</t>
    </rPh>
    <rPh sb="6" eb="8">
      <t>ザイガイ</t>
    </rPh>
    <rPh sb="8" eb="9">
      <t>ノゾ</t>
    </rPh>
    <phoneticPr fontId="3"/>
  </si>
  <si>
    <r>
      <t xml:space="preserve">投票率％
</t>
    </r>
    <r>
      <rPr>
        <sz val="8"/>
        <rFont val="ＭＳ Ｐ明朝"/>
        <family val="1"/>
        <charset val="128"/>
      </rPr>
      <t>（在外除く）</t>
    </r>
    <rPh sb="0" eb="3">
      <t>トウヒョウリツ</t>
    </rPh>
    <rPh sb="6" eb="8">
      <t>ザイガイ</t>
    </rPh>
    <rPh sb="8" eb="9">
      <t>ノゾ</t>
    </rPh>
    <phoneticPr fontId="3"/>
  </si>
  <si>
    <t>解散</t>
    <rPh sb="0" eb="1">
      <t>カイ</t>
    </rPh>
    <rPh sb="1" eb="2">
      <t>サン</t>
    </rPh>
    <phoneticPr fontId="3"/>
  </si>
  <si>
    <r>
      <t>◎比例代表党派別得票数</t>
    </r>
    <r>
      <rPr>
        <sz val="11"/>
        <rFont val="ＭＳ Ｐ明朝"/>
        <family val="1"/>
        <charset val="128"/>
      </rPr>
      <t>(全国当選者順)</t>
    </r>
    <rPh sb="1" eb="3">
      <t>ヒレイ</t>
    </rPh>
    <rPh sb="3" eb="5">
      <t>ダイヒョウ</t>
    </rPh>
    <rPh sb="5" eb="8">
      <t>トウハベツ</t>
    </rPh>
    <rPh sb="8" eb="11">
      <t>トクヒョウスウ</t>
    </rPh>
    <rPh sb="12" eb="14">
      <t>ゼンコク</t>
    </rPh>
    <rPh sb="14" eb="17">
      <t>トウセンシャ</t>
    </rPh>
    <rPh sb="17" eb="18">
      <t>ジュン</t>
    </rPh>
    <phoneticPr fontId="3"/>
  </si>
  <si>
    <t>按分票</t>
    <rPh sb="0" eb="2">
      <t>アンブン</t>
    </rPh>
    <rPh sb="2" eb="3">
      <t>ヒョウ</t>
    </rPh>
    <phoneticPr fontId="3"/>
  </si>
  <si>
    <t>　研究学園　</t>
    <rPh sb="1" eb="3">
      <t>ケンキュウ</t>
    </rPh>
    <rPh sb="3" eb="5">
      <t>ガクエン</t>
    </rPh>
    <phoneticPr fontId="3"/>
  </si>
  <si>
    <t>支持政党なし</t>
    <rPh sb="0" eb="2">
      <t>シジ</t>
    </rPh>
    <rPh sb="2" eb="4">
      <t>セイトウ</t>
    </rPh>
    <phoneticPr fontId="3"/>
  </si>
  <si>
    <t>み ど り の</t>
    <phoneticPr fontId="3"/>
  </si>
  <si>
    <t>午前0時34分</t>
    <rPh sb="0" eb="2">
      <t>ゴゼン</t>
    </rPh>
    <rPh sb="3" eb="4">
      <t>ジ</t>
    </rPh>
    <rPh sb="6" eb="7">
      <t>フン</t>
    </rPh>
    <phoneticPr fontId="3"/>
  </si>
  <si>
    <t>立憲民主党</t>
    <rPh sb="0" eb="2">
      <t>リッケン</t>
    </rPh>
    <rPh sb="2" eb="5">
      <t>ミンシュトウ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</si>
  <si>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</si>
  <si>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北関東選挙区（19）</t>
    <rPh sb="0" eb="3">
      <t>キタカントウ</t>
    </rPh>
    <rPh sb="3" eb="6">
      <t>センキョク</t>
    </rPh>
    <phoneticPr fontId="3"/>
  </si>
  <si>
    <t>9政党</t>
    <rPh sb="1" eb="3">
      <t>セイトウ</t>
    </rPh>
    <phoneticPr fontId="3"/>
  </si>
  <si>
    <t>立憲民主党</t>
    <phoneticPr fontId="3"/>
  </si>
  <si>
    <t>公明党</t>
    <phoneticPr fontId="3"/>
  </si>
  <si>
    <t>日本維新の会</t>
    <phoneticPr fontId="3"/>
  </si>
  <si>
    <t>れいわ新選組</t>
    <rPh sb="3" eb="5">
      <t>シンセン</t>
    </rPh>
    <rPh sb="5" eb="6">
      <t>グミ</t>
    </rPh>
    <phoneticPr fontId="3"/>
  </si>
  <si>
    <t>NHKと裁判してる党
弁護士法72条違反で</t>
    <rPh sb="4" eb="6">
      <t>サイバン</t>
    </rPh>
    <rPh sb="9" eb="10">
      <t>トウ</t>
    </rPh>
    <rPh sb="11" eb="14">
      <t>ベンゴシ</t>
    </rPh>
    <rPh sb="14" eb="15">
      <t>ホウ</t>
    </rPh>
    <rPh sb="17" eb="18">
      <t>ジョウ</t>
    </rPh>
    <rPh sb="18" eb="20">
      <t>イハン</t>
    </rPh>
    <phoneticPr fontId="3"/>
  </si>
  <si>
    <t>国民民主党</t>
    <rPh sb="0" eb="2">
      <t>コクミン</t>
    </rPh>
    <rPh sb="2" eb="5">
      <t>ミンシュトウ</t>
    </rPh>
    <phoneticPr fontId="3"/>
  </si>
  <si>
    <t>社民党</t>
    <rPh sb="0" eb="3">
      <t>シャミントウ</t>
    </rPh>
    <phoneticPr fontId="3"/>
  </si>
  <si>
    <t>日本第一党</t>
    <rPh sb="0" eb="2">
      <t>ニホン</t>
    </rPh>
    <rPh sb="2" eb="4">
      <t>ダイイチ</t>
    </rPh>
    <rPh sb="4" eb="5">
      <t>トウ</t>
    </rPh>
    <phoneticPr fontId="3"/>
  </si>
  <si>
    <t>新党やまと</t>
    <rPh sb="0" eb="2">
      <t>シントウ</t>
    </rPh>
    <phoneticPr fontId="3"/>
  </si>
  <si>
    <t>政権交代によるコロナ対策強化新党</t>
    <rPh sb="0" eb="2">
      <t>セイケン</t>
    </rPh>
    <rPh sb="2" eb="4">
      <t>コウタイ</t>
    </rPh>
    <rPh sb="10" eb="12">
      <t>タイサク</t>
    </rPh>
    <rPh sb="12" eb="14">
      <t>キョウカ</t>
    </rPh>
    <rPh sb="14" eb="16">
      <t>シントウ</t>
    </rPh>
    <phoneticPr fontId="3"/>
  </si>
  <si>
    <t>―</t>
    <phoneticPr fontId="3"/>
  </si>
  <si>
    <r>
      <t>北 関 東</t>
    </r>
    <r>
      <rPr>
        <sz val="8"/>
        <rFont val="ＭＳ Ｐ明朝"/>
        <family val="1"/>
        <charset val="128"/>
      </rPr>
      <t>［議席数］</t>
    </r>
    <rPh sb="0" eb="1">
      <t>キタ</t>
    </rPh>
    <rPh sb="2" eb="3">
      <t>セキ</t>
    </rPh>
    <rPh sb="4" eb="5">
      <t>ヒガシ</t>
    </rPh>
    <rPh sb="6" eb="9">
      <t>ギセキスウ</t>
    </rPh>
    <phoneticPr fontId="3"/>
  </si>
  <si>
    <t>れいわ新選組</t>
    <phoneticPr fontId="3"/>
  </si>
  <si>
    <t>社会民主党</t>
    <phoneticPr fontId="3"/>
  </si>
  <si>
    <t>NHKと裁判してる党弁護士法72条違反で</t>
    <rPh sb="4" eb="6">
      <t>サイバン</t>
    </rPh>
    <rPh sb="9" eb="10">
      <t>トウ</t>
    </rPh>
    <rPh sb="10" eb="13">
      <t>ベンゴシ</t>
    </rPh>
    <rPh sb="13" eb="14">
      <t>ホウ</t>
    </rPh>
    <rPh sb="16" eb="17">
      <t>ジョウ</t>
    </rPh>
    <rPh sb="17" eb="19">
      <t>イハン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</si>
</sst>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4" fillId="0" borderId="0">
      <alignment vertical="center"/>
    </xf>
  </cellStyleXfs>
  <cellXfs count="25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0" fontId="10" fillId="0" borderId="0" xfId="0" applyFont="1"/>
    <xf numFmtId="38" fontId="7" fillId="0" borderId="0" xfId="1" applyFont="1"/>
    <xf numFmtId="38" fontId="7" fillId="0" borderId="0" xfId="1" applyFont="1" applyAlignment="1">
      <alignment horizontal="center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7" fillId="0" borderId="10" xfId="1" applyFont="1" applyBorder="1"/>
    <xf numFmtId="38" fontId="7" fillId="0" borderId="0" xfId="1" applyFont="1" applyBorder="1"/>
    <xf numFmtId="38" fontId="5" fillId="0" borderId="10" xfId="1" applyFont="1" applyBorder="1" applyAlignment="1">
      <alignment horizontal="center" vertical="center"/>
    </xf>
    <xf numFmtId="38" fontId="6" fillId="0" borderId="10" xfId="1" applyFont="1" applyBorder="1"/>
    <xf numFmtId="40" fontId="6" fillId="0" borderId="10" xfId="1" applyNumberFormat="1" applyFont="1" applyBorder="1"/>
    <xf numFmtId="38" fontId="5" fillId="0" borderId="0" xfId="1" applyFont="1" applyBorder="1" applyAlignment="1">
      <alignment horizontal="center" vertical="center"/>
    </xf>
    <xf numFmtId="38" fontId="6" fillId="0" borderId="0" xfId="1" applyFont="1" applyBorder="1"/>
    <xf numFmtId="40" fontId="6" fillId="0" borderId="0" xfId="1" applyNumberFormat="1" applyFont="1" applyBorder="1"/>
    <xf numFmtId="38" fontId="5" fillId="0" borderId="11" xfId="1" applyFont="1" applyBorder="1" applyAlignment="1">
      <alignment horizontal="center" vertical="center"/>
    </xf>
    <xf numFmtId="0" fontId="6" fillId="0" borderId="0" xfId="0" applyFont="1"/>
    <xf numFmtId="0" fontId="7" fillId="0" borderId="12" xfId="0" applyFont="1" applyBorder="1" applyAlignment="1">
      <alignment horizontal="distributed" vertical="center"/>
    </xf>
    <xf numFmtId="38" fontId="5" fillId="0" borderId="13" xfId="1" applyFont="1" applyBorder="1"/>
    <xf numFmtId="0" fontId="13" fillId="0" borderId="14" xfId="0" applyFont="1" applyBorder="1"/>
    <xf numFmtId="0" fontId="7" fillId="0" borderId="15" xfId="0" applyFont="1" applyBorder="1" applyAlignment="1">
      <alignment horizontal="distributed" vertical="center"/>
    </xf>
    <xf numFmtId="10" fontId="5" fillId="0" borderId="16" xfId="0" applyNumberFormat="1" applyFont="1" applyBorder="1"/>
    <xf numFmtId="0" fontId="2" fillId="0" borderId="0" xfId="0" applyFont="1"/>
    <xf numFmtId="0" fontId="7" fillId="0" borderId="3" xfId="0" applyFont="1" applyBorder="1" applyAlignment="1">
      <alignment horizontal="distributed" vertical="center"/>
    </xf>
    <xf numFmtId="38" fontId="5" fillId="0" borderId="17" xfId="1" applyFont="1" applyBorder="1"/>
    <xf numFmtId="0" fontId="13" fillId="0" borderId="18" xfId="0" applyFont="1" applyBorder="1"/>
    <xf numFmtId="0" fontId="7" fillId="0" borderId="19" xfId="0" applyFont="1" applyBorder="1" applyAlignment="1">
      <alignment horizontal="distributed" vertical="center"/>
    </xf>
    <xf numFmtId="0" fontId="5" fillId="0" borderId="2" xfId="0" applyFont="1" applyBorder="1"/>
    <xf numFmtId="0" fontId="7" fillId="0" borderId="20" xfId="0" applyFont="1" applyBorder="1" applyAlignment="1">
      <alignment horizontal="distributed" vertical="center"/>
    </xf>
    <xf numFmtId="38" fontId="5" fillId="0" borderId="21" xfId="1" applyFont="1" applyBorder="1"/>
    <xf numFmtId="0" fontId="13" fillId="0" borderId="22" xfId="0" applyFont="1" applyBorder="1"/>
    <xf numFmtId="0" fontId="7" fillId="0" borderId="23" xfId="0" applyFont="1" applyBorder="1" applyAlignment="1">
      <alignment horizontal="distributed" vertical="center"/>
    </xf>
    <xf numFmtId="0" fontId="5" fillId="0" borderId="24" xfId="0" applyFont="1" applyBorder="1"/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/>
    </xf>
    <xf numFmtId="38" fontId="5" fillId="0" borderId="76" xfId="1" applyFont="1" applyBorder="1" applyAlignment="1">
      <alignment horizontal="center" vertical="center"/>
    </xf>
    <xf numFmtId="38" fontId="5" fillId="0" borderId="17" xfId="1" applyNumberFormat="1" applyFont="1" applyBorder="1"/>
    <xf numFmtId="3" fontId="15" fillId="0" borderId="77" xfId="2" applyNumberFormat="1" applyFont="1" applyBorder="1" applyAlignment="1">
      <alignment horizontal="right" vertical="center" wrapText="1"/>
    </xf>
    <xf numFmtId="0" fontId="15" fillId="0" borderId="77" xfId="2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horizontal="center" vertical="center"/>
    </xf>
    <xf numFmtId="38" fontId="16" fillId="0" borderId="1" xfId="1" applyFont="1" applyBorder="1" applyAlignment="1">
      <alignment vertical="center" shrinkToFit="1"/>
    </xf>
    <xf numFmtId="40" fontId="16" fillId="0" borderId="1" xfId="1" applyNumberFormat="1" applyFont="1" applyBorder="1" applyAlignment="1">
      <alignment vertical="center" shrinkToFit="1"/>
    </xf>
    <xf numFmtId="40" fontId="16" fillId="0" borderId="2" xfId="1" applyNumberFormat="1" applyFont="1" applyBorder="1" applyAlignment="1">
      <alignment vertical="center" shrinkToFit="1"/>
    </xf>
    <xf numFmtId="38" fontId="16" fillId="0" borderId="5" xfId="1" applyFont="1" applyBorder="1" applyAlignment="1">
      <alignment vertical="center" shrinkToFit="1"/>
    </xf>
    <xf numFmtId="40" fontId="16" fillId="0" borderId="5" xfId="1" applyNumberFormat="1" applyFont="1" applyBorder="1" applyAlignment="1">
      <alignment vertical="center" shrinkToFit="1"/>
    </xf>
    <xf numFmtId="40" fontId="16" fillId="0" borderId="6" xfId="1" applyNumberFormat="1" applyFont="1" applyBorder="1" applyAlignment="1">
      <alignment vertical="center" shrinkToFit="1"/>
    </xf>
    <xf numFmtId="38" fontId="16" fillId="0" borderId="8" xfId="1" applyFont="1" applyBorder="1" applyAlignment="1">
      <alignment vertical="center" shrinkToFit="1"/>
    </xf>
    <xf numFmtId="40" fontId="16" fillId="0" borderId="8" xfId="1" applyNumberFormat="1" applyFont="1" applyBorder="1" applyAlignment="1">
      <alignment vertical="center" shrinkToFit="1"/>
    </xf>
    <xf numFmtId="40" fontId="16" fillId="0" borderId="9" xfId="1" applyNumberFormat="1" applyFont="1" applyBorder="1" applyAlignment="1">
      <alignment vertical="center" shrinkToFit="1"/>
    </xf>
    <xf numFmtId="38" fontId="16" fillId="0" borderId="25" xfId="1" applyFont="1" applyBorder="1" applyAlignment="1">
      <alignment vertical="center" shrinkToFit="1"/>
    </xf>
    <xf numFmtId="40" fontId="16" fillId="0" borderId="29" xfId="1" applyNumberFormat="1" applyFont="1" applyBorder="1" applyAlignment="1">
      <alignment vertical="center" shrinkToFit="1"/>
    </xf>
    <xf numFmtId="40" fontId="16" fillId="0" borderId="30" xfId="1" applyNumberFormat="1" applyFont="1" applyBorder="1" applyAlignment="1">
      <alignment vertical="center" shrinkToFit="1"/>
    </xf>
    <xf numFmtId="40" fontId="16" fillId="0" borderId="27" xfId="1" applyNumberFormat="1" applyFont="1" applyBorder="1" applyAlignment="1">
      <alignment vertical="center" shrinkToFit="1"/>
    </xf>
    <xf numFmtId="40" fontId="16" fillId="0" borderId="28" xfId="1" applyNumberFormat="1" applyFont="1" applyBorder="1" applyAlignment="1">
      <alignment vertical="center" shrinkToFit="1"/>
    </xf>
    <xf numFmtId="40" fontId="16" fillId="0" borderId="25" xfId="1" applyNumberFormat="1" applyFont="1" applyBorder="1" applyAlignment="1">
      <alignment vertical="center" shrinkToFit="1"/>
    </xf>
    <xf numFmtId="40" fontId="16" fillId="0" borderId="26" xfId="1" applyNumberFormat="1" applyFont="1" applyBorder="1" applyAlignment="1">
      <alignment vertical="center" shrinkToFit="1"/>
    </xf>
    <xf numFmtId="38" fontId="16" fillId="0" borderId="29" xfId="1" applyFont="1" applyBorder="1" applyAlignment="1">
      <alignment vertical="center" shrinkToFit="1"/>
    </xf>
    <xf numFmtId="38" fontId="10" fillId="0" borderId="17" xfId="1" applyFont="1" applyBorder="1" applyAlignment="1">
      <alignment horizontal="right" vertical="center"/>
    </xf>
    <xf numFmtId="38" fontId="10" fillId="0" borderId="31" xfId="1" applyFont="1" applyBorder="1" applyAlignment="1">
      <alignment horizontal="right" vertical="center"/>
    </xf>
    <xf numFmtId="38" fontId="10" fillId="0" borderId="19" xfId="1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10" fontId="10" fillId="0" borderId="21" xfId="0" applyNumberFormat="1" applyFont="1" applyBorder="1" applyAlignment="1">
      <alignment horizontal="right" vertical="center"/>
    </xf>
    <xf numFmtId="10" fontId="10" fillId="0" borderId="33" xfId="0" applyNumberFormat="1" applyFont="1" applyBorder="1" applyAlignment="1">
      <alignment horizontal="right" vertical="center"/>
    </xf>
    <xf numFmtId="10" fontId="10" fillId="0" borderId="23" xfId="0" applyNumberFormat="1" applyFont="1" applyBorder="1" applyAlignment="1">
      <alignment horizontal="right" vertical="center"/>
    </xf>
    <xf numFmtId="10" fontId="10" fillId="0" borderId="34" xfId="0" applyNumberFormat="1" applyFont="1" applyBorder="1" applyAlignment="1">
      <alignment horizontal="right" vertical="center"/>
    </xf>
    <xf numFmtId="10" fontId="10" fillId="0" borderId="17" xfId="0" applyNumberFormat="1" applyFont="1" applyBorder="1" applyAlignment="1">
      <alignment horizontal="right" vertical="center"/>
    </xf>
    <xf numFmtId="10" fontId="10" fillId="0" borderId="31" xfId="0" applyNumberFormat="1" applyFont="1" applyBorder="1" applyAlignment="1">
      <alignment horizontal="right" vertical="center"/>
    </xf>
    <xf numFmtId="10" fontId="10" fillId="0" borderId="19" xfId="0" applyNumberFormat="1" applyFont="1" applyBorder="1" applyAlignment="1">
      <alignment horizontal="right" vertical="center"/>
    </xf>
    <xf numFmtId="10" fontId="10" fillId="0" borderId="35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38" fontId="10" fillId="0" borderId="21" xfId="1" applyFont="1" applyBorder="1" applyAlignment="1">
      <alignment horizontal="right" vertical="center"/>
    </xf>
    <xf numFmtId="38" fontId="10" fillId="0" borderId="33" xfId="1" applyFont="1" applyBorder="1" applyAlignment="1">
      <alignment horizontal="right" vertical="center"/>
    </xf>
    <xf numFmtId="38" fontId="10" fillId="0" borderId="23" xfId="1" applyFont="1" applyBorder="1" applyAlignment="1">
      <alignment horizontal="right" vertical="center"/>
    </xf>
    <xf numFmtId="38" fontId="10" fillId="0" borderId="36" xfId="1" applyFont="1" applyBorder="1" applyAlignment="1">
      <alignment horizontal="right" vertical="center"/>
    </xf>
    <xf numFmtId="10" fontId="10" fillId="0" borderId="36" xfId="0" applyNumberFormat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10" fontId="10" fillId="0" borderId="1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0" fontId="10" fillId="0" borderId="47" xfId="0" applyNumberFormat="1" applyFont="1" applyBorder="1" applyAlignment="1">
      <alignment horizontal="right" vertical="center"/>
    </xf>
    <xf numFmtId="10" fontId="10" fillId="0" borderId="48" xfId="0" applyNumberFormat="1" applyFont="1" applyBorder="1" applyAlignment="1">
      <alignment horizontal="right" vertical="center"/>
    </xf>
    <xf numFmtId="10" fontId="10" fillId="0" borderId="49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0" fillId="0" borderId="47" xfId="1" applyFont="1" applyBorder="1" applyAlignment="1">
      <alignment horizontal="right" vertical="center"/>
    </xf>
    <xf numFmtId="38" fontId="10" fillId="0" borderId="48" xfId="1" applyFont="1" applyBorder="1" applyAlignment="1">
      <alignment horizontal="right" vertical="center"/>
    </xf>
    <xf numFmtId="38" fontId="10" fillId="0" borderId="50" xfId="1" applyFont="1" applyBorder="1" applyAlignment="1">
      <alignment horizontal="right" vertical="center"/>
    </xf>
    <xf numFmtId="38" fontId="10" fillId="0" borderId="51" xfId="1" applyFont="1" applyBorder="1" applyAlignment="1">
      <alignment horizontal="right" vertical="center"/>
    </xf>
    <xf numFmtId="38" fontId="10" fillId="0" borderId="42" xfId="1" applyFont="1" applyBorder="1" applyAlignment="1">
      <alignment horizontal="right" vertical="center"/>
    </xf>
    <xf numFmtId="38" fontId="10" fillId="0" borderId="52" xfId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10" fontId="10" fillId="0" borderId="8" xfId="0" applyNumberFormat="1" applyFont="1" applyBorder="1" applyAlignment="1">
      <alignment horizontal="right" vertical="center"/>
    </xf>
    <xf numFmtId="10" fontId="10" fillId="0" borderId="50" xfId="0" applyNumberFormat="1" applyFont="1" applyBorder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8" fontId="10" fillId="0" borderId="5" xfId="1" applyFont="1" applyBorder="1" applyAlignment="1">
      <alignment horizontal="right" vertical="center"/>
    </xf>
    <xf numFmtId="38" fontId="10" fillId="0" borderId="17" xfId="1" applyFont="1" applyFill="1" applyBorder="1" applyAlignment="1">
      <alignment horizontal="right" vertical="center"/>
    </xf>
    <xf numFmtId="38" fontId="10" fillId="0" borderId="31" xfId="1" applyFont="1" applyFill="1" applyBorder="1" applyAlignment="1">
      <alignment horizontal="right" vertical="center"/>
    </xf>
    <xf numFmtId="38" fontId="10" fillId="0" borderId="19" xfId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0" fillId="0" borderId="53" xfId="1" applyFont="1" applyBorder="1" applyAlignment="1">
      <alignment horizontal="right" vertical="center"/>
    </xf>
    <xf numFmtId="38" fontId="10" fillId="0" borderId="54" xfId="1" applyFont="1" applyBorder="1" applyAlignment="1">
      <alignment horizontal="right" vertical="center"/>
    </xf>
    <xf numFmtId="38" fontId="10" fillId="0" borderId="55" xfId="1" applyFont="1" applyBorder="1" applyAlignment="1">
      <alignment horizontal="right" vertical="center"/>
    </xf>
    <xf numFmtId="10" fontId="10" fillId="0" borderId="2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38" fontId="10" fillId="0" borderId="1" xfId="1" applyFont="1" applyFill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0" fontId="6" fillId="0" borderId="36" xfId="0" applyNumberFormat="1" applyFont="1" applyBorder="1" applyAlignment="1">
      <alignment horizontal="right" vertical="center"/>
    </xf>
    <xf numFmtId="10" fontId="6" fillId="0" borderId="2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56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58" fontId="6" fillId="0" borderId="58" xfId="0" applyNumberFormat="1" applyFont="1" applyBorder="1" applyAlignment="1">
      <alignment horizontal="center" vertical="center"/>
    </xf>
    <xf numFmtId="58" fontId="6" fillId="0" borderId="5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58" fontId="6" fillId="0" borderId="56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10" fillId="0" borderId="0" xfId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38" fontId="10" fillId="0" borderId="0" xfId="1" applyFont="1" applyAlignment="1">
      <alignment horizontal="right" vertical="center"/>
    </xf>
    <xf numFmtId="38" fontId="2" fillId="0" borderId="0" xfId="1" applyFont="1" applyAlignment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76" fontId="8" fillId="0" borderId="0" xfId="0" applyNumberFormat="1" applyFont="1" applyAlignment="1">
      <alignment horizontal="left"/>
    </xf>
    <xf numFmtId="38" fontId="10" fillId="0" borderId="0" xfId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8" fontId="6" fillId="0" borderId="1" xfId="1" applyNumberFormat="1" applyFont="1" applyBorder="1" applyAlignment="1">
      <alignment horizontal="right" vertical="center"/>
    </xf>
    <xf numFmtId="38" fontId="6" fillId="0" borderId="64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6" fillId="0" borderId="36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6" fillId="0" borderId="63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38" fontId="6" fillId="0" borderId="17" xfId="1" applyNumberFormat="1" applyFont="1" applyBorder="1" applyAlignment="1">
      <alignment horizontal="right" vertical="center"/>
    </xf>
    <xf numFmtId="38" fontId="6" fillId="0" borderId="31" xfId="1" applyNumberFormat="1" applyFont="1" applyBorder="1" applyAlignment="1">
      <alignment horizontal="right" vertical="center"/>
    </xf>
    <xf numFmtId="38" fontId="6" fillId="0" borderId="19" xfId="1" applyNumberFormat="1" applyFont="1" applyBorder="1" applyAlignment="1">
      <alignment horizontal="right" vertical="center"/>
    </xf>
    <xf numFmtId="0" fontId="7" fillId="0" borderId="6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38" fontId="7" fillId="0" borderId="58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0" xfId="1" applyFont="1" applyAlignment="1">
      <alignment horizontal="left"/>
    </xf>
    <xf numFmtId="38" fontId="7" fillId="0" borderId="66" xfId="1" applyFont="1" applyBorder="1" applyAlignment="1">
      <alignment horizontal="left" vertical="center" wrapText="1"/>
    </xf>
    <xf numFmtId="38" fontId="7" fillId="0" borderId="67" xfId="1" applyFont="1" applyBorder="1" applyAlignment="1">
      <alignment horizontal="left" vertical="center" wrapText="1"/>
    </xf>
    <xf numFmtId="38" fontId="10" fillId="0" borderId="0" xfId="1" applyFont="1" applyAlignment="1">
      <alignment horizontal="center"/>
    </xf>
    <xf numFmtId="38" fontId="10" fillId="0" borderId="0" xfId="1" applyFont="1" applyBorder="1" applyAlignment="1">
      <alignment horizontal="center"/>
    </xf>
    <xf numFmtId="38" fontId="7" fillId="0" borderId="42" xfId="1" applyFont="1" applyBorder="1" applyAlignment="1">
      <alignment horizontal="left"/>
    </xf>
    <xf numFmtId="0" fontId="12" fillId="0" borderId="36" xfId="0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right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right" vertical="center"/>
    </xf>
    <xf numFmtId="0" fontId="12" fillId="0" borderId="38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35" xfId="0" applyFont="1" applyFill="1" applyBorder="1" applyAlignment="1">
      <alignment horizontal="right" vertical="center"/>
    </xf>
    <xf numFmtId="38" fontId="12" fillId="0" borderId="17" xfId="1" applyFont="1" applyFill="1" applyBorder="1" applyAlignment="1">
      <alignment horizontal="right" vertical="center"/>
    </xf>
    <xf numFmtId="38" fontId="12" fillId="0" borderId="35" xfId="1" applyFont="1" applyFill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70" xfId="0" applyFont="1" applyBorder="1" applyAlignment="1">
      <alignment horizontal="left" vertical="center"/>
    </xf>
    <xf numFmtId="0" fontId="6" fillId="0" borderId="71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70" xfId="0" applyFont="1" applyBorder="1" applyAlignment="1">
      <alignment horizontal="left" vertical="center" shrinkToFit="1"/>
    </xf>
    <xf numFmtId="0" fontId="6" fillId="0" borderId="7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left" vertical="center" shrinkToFit="1"/>
    </xf>
    <xf numFmtId="0" fontId="12" fillId="0" borderId="74" xfId="0" applyFont="1" applyFill="1" applyBorder="1" applyAlignment="1">
      <alignment horizontal="right" vertical="center"/>
    </xf>
    <xf numFmtId="0" fontId="12" fillId="0" borderId="75" xfId="0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39"/>
  <sheetViews>
    <sheetView tabSelected="1" view="pageBreakPreview" zoomScale="60" zoomScaleNormal="100" workbookViewId="0">
      <selection activeCell="AI15" sqref="AI15:AN15"/>
    </sheetView>
  </sheetViews>
  <sheetFormatPr defaultColWidth="1.6640625" defaultRowHeight="13.2" x14ac:dyDescent="0.2"/>
  <cols>
    <col min="1" max="16384" width="1.6640625" style="1"/>
  </cols>
  <sheetData>
    <row r="1" spans="2:112" ht="41.25" customHeight="1" thickBot="1" x14ac:dyDescent="0.25">
      <c r="B1" s="152" t="s">
        <v>103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</row>
    <row r="2" spans="2:112" ht="24.75" customHeight="1" x14ac:dyDescent="0.2">
      <c r="B2" s="153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5">
        <v>44500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6"/>
      <c r="Z2" s="157"/>
      <c r="AA2" s="158"/>
      <c r="AB2" s="158"/>
      <c r="AC2" s="159"/>
      <c r="AD2" s="159"/>
      <c r="AE2" s="159"/>
      <c r="AF2" s="159"/>
      <c r="AG2" s="159"/>
      <c r="AH2" s="159"/>
      <c r="AI2" s="159"/>
      <c r="AJ2" s="159"/>
      <c r="AK2" s="159"/>
      <c r="AL2" s="154" t="s">
        <v>1</v>
      </c>
      <c r="AM2" s="154"/>
      <c r="AN2" s="154"/>
      <c r="AO2" s="154"/>
      <c r="AP2" s="154"/>
      <c r="AQ2" s="154"/>
      <c r="AR2" s="154"/>
      <c r="AS2" s="154"/>
      <c r="AT2" s="154" t="s">
        <v>2</v>
      </c>
      <c r="AU2" s="154"/>
      <c r="AV2" s="154"/>
      <c r="AW2" s="154"/>
      <c r="AX2" s="154"/>
      <c r="AY2" s="154"/>
      <c r="AZ2" s="154"/>
      <c r="BA2" s="154"/>
      <c r="BB2" s="154" t="s">
        <v>3</v>
      </c>
      <c r="BC2" s="154"/>
      <c r="BD2" s="154"/>
      <c r="BE2" s="154"/>
      <c r="BF2" s="154"/>
      <c r="BG2" s="154"/>
      <c r="BH2" s="154"/>
      <c r="BI2" s="160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2:112" ht="24.75" customHeight="1" x14ac:dyDescent="0.2">
      <c r="B3" s="142" t="s">
        <v>4</v>
      </c>
      <c r="C3" s="143"/>
      <c r="D3" s="143"/>
      <c r="E3" s="143"/>
      <c r="F3" s="143"/>
      <c r="G3" s="143"/>
      <c r="H3" s="143"/>
      <c r="I3" s="143"/>
      <c r="J3" s="143"/>
      <c r="K3" s="143"/>
      <c r="L3" s="161">
        <v>44488</v>
      </c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2"/>
      <c r="Z3" s="151" t="s">
        <v>155</v>
      </c>
      <c r="AA3" s="125"/>
      <c r="AB3" s="125"/>
      <c r="AC3" s="96"/>
      <c r="AD3" s="96"/>
      <c r="AE3" s="96"/>
      <c r="AF3" s="96"/>
      <c r="AG3" s="96"/>
      <c r="AH3" s="96"/>
      <c r="AI3" s="96"/>
      <c r="AJ3" s="96"/>
      <c r="AK3" s="96"/>
      <c r="AL3" s="138">
        <v>97109</v>
      </c>
      <c r="AM3" s="138"/>
      <c r="AN3" s="138"/>
      <c r="AO3" s="138"/>
      <c r="AP3" s="138"/>
      <c r="AQ3" s="138"/>
      <c r="AR3" s="138"/>
      <c r="AS3" s="138"/>
      <c r="AT3" s="138">
        <v>94801</v>
      </c>
      <c r="AU3" s="138"/>
      <c r="AV3" s="138"/>
      <c r="AW3" s="138"/>
      <c r="AX3" s="138"/>
      <c r="AY3" s="138"/>
      <c r="AZ3" s="138"/>
      <c r="BA3" s="138"/>
      <c r="BB3" s="138">
        <f>AL3+AT3</f>
        <v>191910</v>
      </c>
      <c r="BC3" s="138"/>
      <c r="BD3" s="138"/>
      <c r="BE3" s="138"/>
      <c r="BF3" s="138"/>
      <c r="BG3" s="138"/>
      <c r="BH3" s="138"/>
      <c r="BI3" s="139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2:112" ht="24.75" customHeight="1" x14ac:dyDescent="0.2">
      <c r="B4" s="163" t="s">
        <v>104</v>
      </c>
      <c r="C4" s="96"/>
      <c r="D4" s="96"/>
      <c r="E4" s="96"/>
      <c r="F4" s="96"/>
      <c r="G4" s="96"/>
      <c r="H4" s="96"/>
      <c r="I4" s="96"/>
      <c r="J4" s="96"/>
      <c r="K4" s="96"/>
      <c r="L4" s="164" t="s">
        <v>169</v>
      </c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65"/>
      <c r="Z4" s="151" t="s">
        <v>156</v>
      </c>
      <c r="AA4" s="125"/>
      <c r="AB4" s="125"/>
      <c r="AC4" s="96"/>
      <c r="AD4" s="96"/>
      <c r="AE4" s="96"/>
      <c r="AF4" s="96"/>
      <c r="AG4" s="96"/>
      <c r="AH4" s="96"/>
      <c r="AI4" s="96"/>
      <c r="AJ4" s="96"/>
      <c r="AK4" s="96"/>
      <c r="AL4" s="138">
        <v>96767</v>
      </c>
      <c r="AM4" s="138"/>
      <c r="AN4" s="138"/>
      <c r="AO4" s="138"/>
      <c r="AP4" s="138"/>
      <c r="AQ4" s="138"/>
      <c r="AR4" s="138"/>
      <c r="AS4" s="138"/>
      <c r="AT4" s="138">
        <v>94512</v>
      </c>
      <c r="AU4" s="138"/>
      <c r="AV4" s="138"/>
      <c r="AW4" s="138"/>
      <c r="AX4" s="138"/>
      <c r="AY4" s="138"/>
      <c r="AZ4" s="138"/>
      <c r="BA4" s="138"/>
      <c r="BB4" s="138">
        <f>AL4+AT4</f>
        <v>191279</v>
      </c>
      <c r="BC4" s="138"/>
      <c r="BD4" s="138"/>
      <c r="BE4" s="138"/>
      <c r="BF4" s="138"/>
      <c r="BG4" s="138"/>
      <c r="BH4" s="138"/>
      <c r="BI4" s="139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2:112" ht="24.75" customHeight="1" x14ac:dyDescent="0.2">
      <c r="B5" s="142" t="s">
        <v>5</v>
      </c>
      <c r="C5" s="143"/>
      <c r="D5" s="143"/>
      <c r="E5" s="143"/>
      <c r="F5" s="143"/>
      <c r="G5" s="143"/>
      <c r="H5" s="143"/>
      <c r="I5" s="143"/>
      <c r="J5" s="143"/>
      <c r="K5" s="143"/>
      <c r="L5" s="144" t="s">
        <v>168</v>
      </c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5"/>
      <c r="Z5" s="151" t="s">
        <v>157</v>
      </c>
      <c r="AA5" s="125"/>
      <c r="AB5" s="125"/>
      <c r="AC5" s="96"/>
      <c r="AD5" s="96"/>
      <c r="AE5" s="96"/>
      <c r="AF5" s="96"/>
      <c r="AG5" s="96"/>
      <c r="AH5" s="96"/>
      <c r="AI5" s="96"/>
      <c r="AJ5" s="96"/>
      <c r="AK5" s="96"/>
      <c r="AL5" s="138">
        <v>53612</v>
      </c>
      <c r="AM5" s="138"/>
      <c r="AN5" s="138"/>
      <c r="AO5" s="138"/>
      <c r="AP5" s="138"/>
      <c r="AQ5" s="138"/>
      <c r="AR5" s="138"/>
      <c r="AS5" s="138"/>
      <c r="AT5" s="138">
        <v>51951</v>
      </c>
      <c r="AU5" s="138"/>
      <c r="AV5" s="138"/>
      <c r="AW5" s="138"/>
      <c r="AX5" s="138"/>
      <c r="AY5" s="138"/>
      <c r="AZ5" s="138"/>
      <c r="BA5" s="138"/>
      <c r="BB5" s="138">
        <f>SUM(AL5:BA5)</f>
        <v>105563</v>
      </c>
      <c r="BC5" s="138"/>
      <c r="BD5" s="138"/>
      <c r="BE5" s="138"/>
      <c r="BF5" s="138"/>
      <c r="BG5" s="138"/>
      <c r="BH5" s="138"/>
      <c r="BI5" s="139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2:112" ht="24.75" customHeight="1" thickBot="1" x14ac:dyDescent="0.25">
      <c r="B6" s="146" t="s">
        <v>7</v>
      </c>
      <c r="C6" s="147"/>
      <c r="D6" s="147"/>
      <c r="E6" s="147"/>
      <c r="F6" s="147"/>
      <c r="G6" s="147"/>
      <c r="H6" s="147"/>
      <c r="I6" s="147"/>
      <c r="J6" s="147"/>
      <c r="K6" s="147"/>
      <c r="L6" s="147" t="s">
        <v>159</v>
      </c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8"/>
      <c r="Z6" s="149" t="s">
        <v>158</v>
      </c>
      <c r="AA6" s="150"/>
      <c r="AB6" s="150"/>
      <c r="AC6" s="87"/>
      <c r="AD6" s="87"/>
      <c r="AE6" s="87"/>
      <c r="AF6" s="87"/>
      <c r="AG6" s="87"/>
      <c r="AH6" s="87"/>
      <c r="AI6" s="87"/>
      <c r="AJ6" s="87"/>
      <c r="AK6" s="87"/>
      <c r="AL6" s="140">
        <f>AL5/AL4*1</f>
        <v>0.55403184970082775</v>
      </c>
      <c r="AM6" s="140"/>
      <c r="AN6" s="140"/>
      <c r="AO6" s="140"/>
      <c r="AP6" s="140"/>
      <c r="AQ6" s="140"/>
      <c r="AR6" s="140"/>
      <c r="AS6" s="140"/>
      <c r="AT6" s="140">
        <f>AT5/AT4*1</f>
        <v>0.54967623158963941</v>
      </c>
      <c r="AU6" s="140"/>
      <c r="AV6" s="140"/>
      <c r="AW6" s="140"/>
      <c r="AX6" s="140"/>
      <c r="AY6" s="140"/>
      <c r="AZ6" s="140"/>
      <c r="BA6" s="140"/>
      <c r="BB6" s="140">
        <f>BB5/BB4*1</f>
        <v>0.5518797149713246</v>
      </c>
      <c r="BC6" s="140"/>
      <c r="BD6" s="140"/>
      <c r="BE6" s="140"/>
      <c r="BF6" s="140"/>
      <c r="BG6" s="140"/>
      <c r="BH6" s="140"/>
      <c r="BI6" s="141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2:112" ht="9.9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3"/>
      <c r="BK7" s="3"/>
      <c r="BL7" s="3"/>
      <c r="BM7" s="3"/>
      <c r="BN7" s="3"/>
      <c r="BO7" s="3"/>
      <c r="BP7" s="3"/>
      <c r="BQ7" s="3"/>
      <c r="BR7" s="3"/>
      <c r="BS7" s="3"/>
    </row>
    <row r="8" spans="2:112" ht="4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</row>
    <row r="9" spans="2:112" ht="22.5" customHeight="1" thickBot="1" x14ac:dyDescent="0.25">
      <c r="B9" s="97" t="s">
        <v>146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</row>
    <row r="10" spans="2:112" ht="20.100000000000001" customHeight="1" x14ac:dyDescent="0.2">
      <c r="B10" s="98" t="s">
        <v>8</v>
      </c>
      <c r="C10" s="99"/>
      <c r="D10" s="99"/>
      <c r="E10" s="99"/>
      <c r="F10" s="99"/>
      <c r="G10" s="99"/>
      <c r="H10" s="99"/>
      <c r="I10" s="99"/>
      <c r="J10" s="99"/>
      <c r="K10" s="102" t="s">
        <v>9</v>
      </c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4"/>
      <c r="AC10" s="105" t="s">
        <v>10</v>
      </c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7"/>
      <c r="AU10" s="105" t="s">
        <v>11</v>
      </c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22"/>
    </row>
    <row r="11" spans="2:112" ht="20.100000000000001" customHeight="1" x14ac:dyDescent="0.2">
      <c r="B11" s="100"/>
      <c r="C11" s="101"/>
      <c r="D11" s="101"/>
      <c r="E11" s="101"/>
      <c r="F11" s="101"/>
      <c r="G11" s="101"/>
      <c r="H11" s="101"/>
      <c r="I11" s="101"/>
      <c r="J11" s="101"/>
      <c r="K11" s="123" t="s">
        <v>1</v>
      </c>
      <c r="L11" s="124"/>
      <c r="M11" s="124"/>
      <c r="N11" s="124"/>
      <c r="O11" s="124"/>
      <c r="P11" s="125"/>
      <c r="Q11" s="96" t="s">
        <v>2</v>
      </c>
      <c r="R11" s="96"/>
      <c r="S11" s="96"/>
      <c r="T11" s="96"/>
      <c r="U11" s="96"/>
      <c r="V11" s="96"/>
      <c r="W11" s="96" t="s">
        <v>3</v>
      </c>
      <c r="X11" s="96"/>
      <c r="Y11" s="96"/>
      <c r="Z11" s="96"/>
      <c r="AA11" s="96"/>
      <c r="AB11" s="96"/>
      <c r="AC11" s="96" t="s">
        <v>1</v>
      </c>
      <c r="AD11" s="96"/>
      <c r="AE11" s="96"/>
      <c r="AF11" s="96"/>
      <c r="AG11" s="96"/>
      <c r="AH11" s="96"/>
      <c r="AI11" s="96" t="s">
        <v>2</v>
      </c>
      <c r="AJ11" s="96"/>
      <c r="AK11" s="96"/>
      <c r="AL11" s="96"/>
      <c r="AM11" s="96"/>
      <c r="AN11" s="96"/>
      <c r="AO11" s="96" t="s">
        <v>3</v>
      </c>
      <c r="AP11" s="96"/>
      <c r="AQ11" s="96"/>
      <c r="AR11" s="96"/>
      <c r="AS11" s="96"/>
      <c r="AT11" s="96"/>
      <c r="AU11" s="96" t="s">
        <v>1</v>
      </c>
      <c r="AV11" s="96"/>
      <c r="AW11" s="96"/>
      <c r="AX11" s="96"/>
      <c r="AY11" s="96"/>
      <c r="AZ11" s="96" t="s">
        <v>2</v>
      </c>
      <c r="BA11" s="96"/>
      <c r="BB11" s="96"/>
      <c r="BC11" s="96"/>
      <c r="BD11" s="96"/>
      <c r="BE11" s="75" t="s">
        <v>3</v>
      </c>
      <c r="BF11" s="76"/>
      <c r="BG11" s="76"/>
      <c r="BH11" s="76"/>
      <c r="BI11" s="77"/>
    </row>
    <row r="12" spans="2:112" ht="20.100000000000001" customHeight="1" x14ac:dyDescent="0.2">
      <c r="B12" s="95" t="s">
        <v>12</v>
      </c>
      <c r="C12" s="96"/>
      <c r="D12" s="96"/>
      <c r="E12" s="96"/>
      <c r="F12" s="96"/>
      <c r="G12" s="96"/>
      <c r="H12" s="96"/>
      <c r="I12" s="96"/>
      <c r="J12" s="96"/>
      <c r="K12" s="72">
        <v>7345</v>
      </c>
      <c r="L12" s="73"/>
      <c r="M12" s="73"/>
      <c r="N12" s="73"/>
      <c r="O12" s="73"/>
      <c r="P12" s="74"/>
      <c r="Q12" s="72">
        <v>7562</v>
      </c>
      <c r="R12" s="73"/>
      <c r="S12" s="73"/>
      <c r="T12" s="73"/>
      <c r="U12" s="73"/>
      <c r="V12" s="74"/>
      <c r="W12" s="93">
        <f>SUM(K12:V12)</f>
        <v>14907</v>
      </c>
      <c r="X12" s="93"/>
      <c r="Y12" s="93"/>
      <c r="Z12" s="93"/>
      <c r="AA12" s="93"/>
      <c r="AB12" s="93"/>
      <c r="AC12" s="137">
        <v>2408</v>
      </c>
      <c r="AD12" s="137"/>
      <c r="AE12" s="137"/>
      <c r="AF12" s="137"/>
      <c r="AG12" s="137"/>
      <c r="AH12" s="137"/>
      <c r="AI12" s="137">
        <v>2147</v>
      </c>
      <c r="AJ12" s="137"/>
      <c r="AK12" s="137"/>
      <c r="AL12" s="137"/>
      <c r="AM12" s="137"/>
      <c r="AN12" s="137"/>
      <c r="AO12" s="137">
        <f>SUM(AC12:AN12)</f>
        <v>4555</v>
      </c>
      <c r="AP12" s="137"/>
      <c r="AQ12" s="137"/>
      <c r="AR12" s="137"/>
      <c r="AS12" s="137"/>
      <c r="AT12" s="137"/>
      <c r="AU12" s="94">
        <f t="shared" ref="AU12:AU17" si="0">AC12/K12</f>
        <v>0.32784206943498978</v>
      </c>
      <c r="AV12" s="94"/>
      <c r="AW12" s="94"/>
      <c r="AX12" s="94"/>
      <c r="AY12" s="94"/>
      <c r="AZ12" s="82">
        <f t="shared" ref="AZ12:AZ17" si="1">AI12/Q12</f>
        <v>0.28391959798994976</v>
      </c>
      <c r="BA12" s="83"/>
      <c r="BB12" s="83"/>
      <c r="BC12" s="83"/>
      <c r="BD12" s="84"/>
      <c r="BE12" s="82">
        <f t="shared" ref="BE12:BE17" si="2">AO12/W12</f>
        <v>0.30556114577044341</v>
      </c>
      <c r="BF12" s="83"/>
      <c r="BG12" s="83"/>
      <c r="BH12" s="83"/>
      <c r="BI12" s="85"/>
    </row>
    <row r="13" spans="2:112" ht="20.100000000000001" customHeight="1" x14ac:dyDescent="0.2">
      <c r="B13" s="95" t="s">
        <v>13</v>
      </c>
      <c r="C13" s="96"/>
      <c r="D13" s="96"/>
      <c r="E13" s="96"/>
      <c r="F13" s="96"/>
      <c r="G13" s="96"/>
      <c r="H13" s="96"/>
      <c r="I13" s="96"/>
      <c r="J13" s="96"/>
      <c r="K13" s="72">
        <v>8091</v>
      </c>
      <c r="L13" s="73"/>
      <c r="M13" s="73"/>
      <c r="N13" s="73"/>
      <c r="O13" s="73"/>
      <c r="P13" s="74"/>
      <c r="Q13" s="72">
        <v>8054</v>
      </c>
      <c r="R13" s="73"/>
      <c r="S13" s="73"/>
      <c r="T13" s="73"/>
      <c r="U13" s="73"/>
      <c r="V13" s="74"/>
      <c r="W13" s="93">
        <f t="shared" ref="W13:W22" si="3">SUM(K13:V13)</f>
        <v>16145</v>
      </c>
      <c r="X13" s="93"/>
      <c r="Y13" s="93"/>
      <c r="Z13" s="93"/>
      <c r="AA13" s="93"/>
      <c r="AB13" s="93"/>
      <c r="AC13" s="137">
        <v>2551</v>
      </c>
      <c r="AD13" s="137"/>
      <c r="AE13" s="137"/>
      <c r="AF13" s="137"/>
      <c r="AG13" s="137"/>
      <c r="AH13" s="137"/>
      <c r="AI13" s="137">
        <v>2311</v>
      </c>
      <c r="AJ13" s="137"/>
      <c r="AK13" s="137"/>
      <c r="AL13" s="137"/>
      <c r="AM13" s="137"/>
      <c r="AN13" s="137"/>
      <c r="AO13" s="137">
        <f t="shared" ref="AO13:AO22" si="4">SUM(AC13:AN13)</f>
        <v>4862</v>
      </c>
      <c r="AP13" s="137"/>
      <c r="AQ13" s="137"/>
      <c r="AR13" s="137"/>
      <c r="AS13" s="137"/>
      <c r="AT13" s="137"/>
      <c r="AU13" s="94">
        <f t="shared" si="0"/>
        <v>0.31528859226300826</v>
      </c>
      <c r="AV13" s="94"/>
      <c r="AW13" s="94"/>
      <c r="AX13" s="94"/>
      <c r="AY13" s="94"/>
      <c r="AZ13" s="82">
        <f t="shared" si="1"/>
        <v>0.2869381673702508</v>
      </c>
      <c r="BA13" s="83"/>
      <c r="BB13" s="83"/>
      <c r="BC13" s="83"/>
      <c r="BD13" s="84"/>
      <c r="BE13" s="82">
        <f t="shared" si="2"/>
        <v>0.30114586559306289</v>
      </c>
      <c r="BF13" s="83"/>
      <c r="BG13" s="83"/>
      <c r="BH13" s="83"/>
      <c r="BI13" s="85"/>
    </row>
    <row r="14" spans="2:112" ht="20.100000000000001" customHeight="1" x14ac:dyDescent="0.2">
      <c r="B14" s="95" t="s">
        <v>14</v>
      </c>
      <c r="C14" s="96"/>
      <c r="D14" s="96"/>
      <c r="E14" s="96"/>
      <c r="F14" s="96"/>
      <c r="G14" s="96"/>
      <c r="H14" s="96"/>
      <c r="I14" s="96"/>
      <c r="J14" s="96"/>
      <c r="K14" s="72">
        <v>7954</v>
      </c>
      <c r="L14" s="73"/>
      <c r="M14" s="73"/>
      <c r="N14" s="73"/>
      <c r="O14" s="73"/>
      <c r="P14" s="74"/>
      <c r="Q14" s="72">
        <v>7956</v>
      </c>
      <c r="R14" s="73"/>
      <c r="S14" s="73"/>
      <c r="T14" s="73"/>
      <c r="U14" s="73"/>
      <c r="V14" s="74"/>
      <c r="W14" s="93">
        <f t="shared" si="3"/>
        <v>15910</v>
      </c>
      <c r="X14" s="93"/>
      <c r="Y14" s="93"/>
      <c r="Z14" s="93"/>
      <c r="AA14" s="93"/>
      <c r="AB14" s="93"/>
      <c r="AC14" s="137">
        <v>2535</v>
      </c>
      <c r="AD14" s="137"/>
      <c r="AE14" s="137"/>
      <c r="AF14" s="137"/>
      <c r="AG14" s="137"/>
      <c r="AH14" s="137"/>
      <c r="AI14" s="137">
        <v>2337</v>
      </c>
      <c r="AJ14" s="137"/>
      <c r="AK14" s="137"/>
      <c r="AL14" s="137"/>
      <c r="AM14" s="137"/>
      <c r="AN14" s="137"/>
      <c r="AO14" s="137">
        <f t="shared" si="4"/>
        <v>4872</v>
      </c>
      <c r="AP14" s="137"/>
      <c r="AQ14" s="137"/>
      <c r="AR14" s="137"/>
      <c r="AS14" s="137"/>
      <c r="AT14" s="137"/>
      <c r="AU14" s="94">
        <f t="shared" si="0"/>
        <v>0.31870756851898419</v>
      </c>
      <c r="AV14" s="94"/>
      <c r="AW14" s="94"/>
      <c r="AX14" s="94"/>
      <c r="AY14" s="94"/>
      <c r="AZ14" s="82">
        <f t="shared" si="1"/>
        <v>0.29374057315233787</v>
      </c>
      <c r="BA14" s="83"/>
      <c r="BB14" s="83"/>
      <c r="BC14" s="83"/>
      <c r="BD14" s="84"/>
      <c r="BE14" s="82">
        <f t="shared" si="2"/>
        <v>0.30622250157133879</v>
      </c>
      <c r="BF14" s="83"/>
      <c r="BG14" s="83"/>
      <c r="BH14" s="83"/>
      <c r="BI14" s="85"/>
    </row>
    <row r="15" spans="2:112" ht="20.100000000000001" customHeight="1" x14ac:dyDescent="0.2">
      <c r="B15" s="95" t="s">
        <v>15</v>
      </c>
      <c r="C15" s="96"/>
      <c r="D15" s="96"/>
      <c r="E15" s="96"/>
      <c r="F15" s="96"/>
      <c r="G15" s="96"/>
      <c r="H15" s="96"/>
      <c r="I15" s="96"/>
      <c r="J15" s="96"/>
      <c r="K15" s="72">
        <v>41638</v>
      </c>
      <c r="L15" s="73"/>
      <c r="M15" s="73"/>
      <c r="N15" s="73"/>
      <c r="O15" s="73"/>
      <c r="P15" s="74"/>
      <c r="Q15" s="72">
        <v>39892</v>
      </c>
      <c r="R15" s="73"/>
      <c r="S15" s="73"/>
      <c r="T15" s="73"/>
      <c r="U15" s="73"/>
      <c r="V15" s="74"/>
      <c r="W15" s="93">
        <f t="shared" si="3"/>
        <v>81530</v>
      </c>
      <c r="X15" s="93"/>
      <c r="Y15" s="93"/>
      <c r="Z15" s="93"/>
      <c r="AA15" s="93"/>
      <c r="AB15" s="93"/>
      <c r="AC15" s="137">
        <v>14285</v>
      </c>
      <c r="AD15" s="137"/>
      <c r="AE15" s="137"/>
      <c r="AF15" s="137"/>
      <c r="AG15" s="137"/>
      <c r="AH15" s="137"/>
      <c r="AI15" s="137">
        <v>12767</v>
      </c>
      <c r="AJ15" s="137"/>
      <c r="AK15" s="137"/>
      <c r="AL15" s="137"/>
      <c r="AM15" s="137"/>
      <c r="AN15" s="137"/>
      <c r="AO15" s="137">
        <f t="shared" si="4"/>
        <v>27052</v>
      </c>
      <c r="AP15" s="137"/>
      <c r="AQ15" s="137"/>
      <c r="AR15" s="137"/>
      <c r="AS15" s="137"/>
      <c r="AT15" s="137"/>
      <c r="AU15" s="94">
        <f t="shared" si="0"/>
        <v>0.34307603631298333</v>
      </c>
      <c r="AV15" s="94"/>
      <c r="AW15" s="94"/>
      <c r="AX15" s="94"/>
      <c r="AY15" s="94"/>
      <c r="AZ15" s="82">
        <f t="shared" si="1"/>
        <v>0.3200391055850797</v>
      </c>
      <c r="BA15" s="83"/>
      <c r="BB15" s="83"/>
      <c r="BC15" s="83"/>
      <c r="BD15" s="84"/>
      <c r="BE15" s="82">
        <f t="shared" si="2"/>
        <v>0.33180424383662455</v>
      </c>
      <c r="BF15" s="83"/>
      <c r="BG15" s="83"/>
      <c r="BH15" s="83"/>
      <c r="BI15" s="85"/>
    </row>
    <row r="16" spans="2:112" ht="20.100000000000001" customHeight="1" x14ac:dyDescent="0.2">
      <c r="B16" s="95" t="s">
        <v>16</v>
      </c>
      <c r="C16" s="96"/>
      <c r="D16" s="96"/>
      <c r="E16" s="96"/>
      <c r="F16" s="96"/>
      <c r="G16" s="96"/>
      <c r="H16" s="96"/>
      <c r="I16" s="96"/>
      <c r="J16" s="96"/>
      <c r="K16" s="72">
        <v>21805</v>
      </c>
      <c r="L16" s="73"/>
      <c r="M16" s="73"/>
      <c r="N16" s="73"/>
      <c r="O16" s="73"/>
      <c r="P16" s="74"/>
      <c r="Q16" s="72">
        <v>20920</v>
      </c>
      <c r="R16" s="73"/>
      <c r="S16" s="73"/>
      <c r="T16" s="73"/>
      <c r="U16" s="73"/>
      <c r="V16" s="74"/>
      <c r="W16" s="93">
        <f t="shared" si="3"/>
        <v>42725</v>
      </c>
      <c r="X16" s="93"/>
      <c r="Y16" s="93"/>
      <c r="Z16" s="93"/>
      <c r="AA16" s="93"/>
      <c r="AB16" s="93"/>
      <c r="AC16" s="137">
        <v>7805</v>
      </c>
      <c r="AD16" s="137"/>
      <c r="AE16" s="137"/>
      <c r="AF16" s="137"/>
      <c r="AG16" s="137"/>
      <c r="AH16" s="137"/>
      <c r="AI16" s="137">
        <v>7052</v>
      </c>
      <c r="AJ16" s="137"/>
      <c r="AK16" s="137"/>
      <c r="AL16" s="137"/>
      <c r="AM16" s="137"/>
      <c r="AN16" s="137"/>
      <c r="AO16" s="137">
        <f t="shared" si="4"/>
        <v>14857</v>
      </c>
      <c r="AP16" s="137"/>
      <c r="AQ16" s="137"/>
      <c r="AR16" s="137"/>
      <c r="AS16" s="137"/>
      <c r="AT16" s="137"/>
      <c r="AU16" s="94">
        <f t="shared" si="0"/>
        <v>0.3579454253611557</v>
      </c>
      <c r="AV16" s="94"/>
      <c r="AW16" s="94"/>
      <c r="AX16" s="94"/>
      <c r="AY16" s="94"/>
      <c r="AZ16" s="82">
        <f t="shared" si="1"/>
        <v>0.33709369024856595</v>
      </c>
      <c r="BA16" s="83"/>
      <c r="BB16" s="83"/>
      <c r="BC16" s="83"/>
      <c r="BD16" s="84"/>
      <c r="BE16" s="82">
        <f t="shared" si="2"/>
        <v>0.34773551784669399</v>
      </c>
      <c r="BF16" s="83"/>
      <c r="BG16" s="83"/>
      <c r="BH16" s="83"/>
      <c r="BI16" s="85"/>
    </row>
    <row r="17" spans="2:71" ht="20.100000000000001" customHeight="1" x14ac:dyDescent="0.2">
      <c r="B17" s="136" t="s">
        <v>105</v>
      </c>
      <c r="C17" s="124"/>
      <c r="D17" s="124"/>
      <c r="E17" s="124"/>
      <c r="F17" s="124"/>
      <c r="G17" s="124"/>
      <c r="H17" s="124"/>
      <c r="I17" s="124"/>
      <c r="J17" s="125"/>
      <c r="K17" s="72">
        <v>9934</v>
      </c>
      <c r="L17" s="73"/>
      <c r="M17" s="73"/>
      <c r="N17" s="73"/>
      <c r="O17" s="73"/>
      <c r="P17" s="74"/>
      <c r="Q17" s="72">
        <v>10128</v>
      </c>
      <c r="R17" s="73"/>
      <c r="S17" s="73"/>
      <c r="T17" s="73"/>
      <c r="U17" s="73"/>
      <c r="V17" s="74"/>
      <c r="W17" s="72">
        <f>SUM(K17:V17)</f>
        <v>20062</v>
      </c>
      <c r="X17" s="73"/>
      <c r="Y17" s="73"/>
      <c r="Z17" s="73"/>
      <c r="AA17" s="73"/>
      <c r="AB17" s="74"/>
      <c r="AC17" s="127">
        <v>3340</v>
      </c>
      <c r="AD17" s="128"/>
      <c r="AE17" s="128"/>
      <c r="AF17" s="128"/>
      <c r="AG17" s="128"/>
      <c r="AH17" s="129"/>
      <c r="AI17" s="127">
        <v>3059</v>
      </c>
      <c r="AJ17" s="128"/>
      <c r="AK17" s="128"/>
      <c r="AL17" s="128"/>
      <c r="AM17" s="128"/>
      <c r="AN17" s="129"/>
      <c r="AO17" s="127">
        <f>SUM(AC17:AN17)</f>
        <v>6399</v>
      </c>
      <c r="AP17" s="128"/>
      <c r="AQ17" s="128"/>
      <c r="AR17" s="128"/>
      <c r="AS17" s="128"/>
      <c r="AT17" s="129"/>
      <c r="AU17" s="94">
        <f t="shared" si="0"/>
        <v>0.33621904570163075</v>
      </c>
      <c r="AV17" s="94"/>
      <c r="AW17" s="94"/>
      <c r="AX17" s="94"/>
      <c r="AY17" s="94"/>
      <c r="AZ17" s="82">
        <f t="shared" si="1"/>
        <v>0.3020339652448657</v>
      </c>
      <c r="BA17" s="83"/>
      <c r="BB17" s="83"/>
      <c r="BC17" s="83"/>
      <c r="BD17" s="84"/>
      <c r="BE17" s="82">
        <f t="shared" si="2"/>
        <v>0.31896122021732631</v>
      </c>
      <c r="BF17" s="83"/>
      <c r="BG17" s="83"/>
      <c r="BH17" s="83"/>
      <c r="BI17" s="85"/>
    </row>
    <row r="18" spans="2:71" ht="20.100000000000001" customHeight="1" x14ac:dyDescent="0.2">
      <c r="B18" s="136" t="s">
        <v>148</v>
      </c>
      <c r="C18" s="124"/>
      <c r="D18" s="124"/>
      <c r="E18" s="124"/>
      <c r="F18" s="124"/>
      <c r="G18" s="124"/>
      <c r="H18" s="124"/>
      <c r="I18" s="124"/>
      <c r="J18" s="125"/>
      <c r="K18" s="72"/>
      <c r="L18" s="73"/>
      <c r="M18" s="73"/>
      <c r="N18" s="73"/>
      <c r="O18" s="73"/>
      <c r="P18" s="74"/>
      <c r="Q18" s="72"/>
      <c r="R18" s="73"/>
      <c r="S18" s="73"/>
      <c r="T18" s="73"/>
      <c r="U18" s="73"/>
      <c r="V18" s="74"/>
      <c r="W18" s="72" t="s">
        <v>154</v>
      </c>
      <c r="X18" s="73"/>
      <c r="Y18" s="73"/>
      <c r="Z18" s="73"/>
      <c r="AA18" s="73"/>
      <c r="AB18" s="74"/>
      <c r="AC18" s="72">
        <v>20431</v>
      </c>
      <c r="AD18" s="73"/>
      <c r="AE18" s="73"/>
      <c r="AF18" s="73"/>
      <c r="AG18" s="73"/>
      <c r="AH18" s="74"/>
      <c r="AI18" s="72">
        <v>22001</v>
      </c>
      <c r="AJ18" s="73"/>
      <c r="AK18" s="73"/>
      <c r="AL18" s="73"/>
      <c r="AM18" s="73"/>
      <c r="AN18" s="74"/>
      <c r="AO18" s="72">
        <f>SUM(AC18:AN18)</f>
        <v>42432</v>
      </c>
      <c r="AP18" s="73"/>
      <c r="AQ18" s="73"/>
      <c r="AR18" s="73"/>
      <c r="AS18" s="73"/>
      <c r="AT18" s="74"/>
      <c r="AU18" s="94" t="s">
        <v>150</v>
      </c>
      <c r="AV18" s="94"/>
      <c r="AW18" s="94"/>
      <c r="AX18" s="94"/>
      <c r="AY18" s="94"/>
      <c r="AZ18" s="94" t="s">
        <v>150</v>
      </c>
      <c r="BA18" s="94"/>
      <c r="BB18" s="94"/>
      <c r="BC18" s="94"/>
      <c r="BD18" s="94"/>
      <c r="BE18" s="94" t="s">
        <v>150</v>
      </c>
      <c r="BF18" s="94"/>
      <c r="BG18" s="94"/>
      <c r="BH18" s="94"/>
      <c r="BI18" s="135"/>
    </row>
    <row r="19" spans="2:71" ht="20.100000000000001" customHeight="1" x14ac:dyDescent="0.2">
      <c r="B19" s="136" t="s">
        <v>149</v>
      </c>
      <c r="C19" s="124"/>
      <c r="D19" s="124"/>
      <c r="E19" s="124"/>
      <c r="F19" s="124"/>
      <c r="G19" s="124"/>
      <c r="H19" s="124"/>
      <c r="I19" s="124"/>
      <c r="J19" s="125"/>
      <c r="K19" s="72"/>
      <c r="L19" s="73"/>
      <c r="M19" s="73"/>
      <c r="N19" s="73"/>
      <c r="O19" s="73"/>
      <c r="P19" s="74"/>
      <c r="Q19" s="72"/>
      <c r="R19" s="73"/>
      <c r="S19" s="73"/>
      <c r="T19" s="73"/>
      <c r="U19" s="73"/>
      <c r="V19" s="74"/>
      <c r="W19" s="72" t="s">
        <v>154</v>
      </c>
      <c r="X19" s="73"/>
      <c r="Y19" s="73"/>
      <c r="Z19" s="73"/>
      <c r="AA19" s="73"/>
      <c r="AB19" s="74"/>
      <c r="AC19" s="72">
        <v>257</v>
      </c>
      <c r="AD19" s="73"/>
      <c r="AE19" s="73"/>
      <c r="AF19" s="73"/>
      <c r="AG19" s="73"/>
      <c r="AH19" s="74"/>
      <c r="AI19" s="72">
        <v>277</v>
      </c>
      <c r="AJ19" s="73"/>
      <c r="AK19" s="73"/>
      <c r="AL19" s="73"/>
      <c r="AM19" s="73"/>
      <c r="AN19" s="74"/>
      <c r="AO19" s="72">
        <f>SUM(AC19:AN19)</f>
        <v>534</v>
      </c>
      <c r="AP19" s="73"/>
      <c r="AQ19" s="73"/>
      <c r="AR19" s="73"/>
      <c r="AS19" s="73"/>
      <c r="AT19" s="74"/>
      <c r="AU19" s="94" t="s">
        <v>150</v>
      </c>
      <c r="AV19" s="94"/>
      <c r="AW19" s="94"/>
      <c r="AX19" s="94"/>
      <c r="AY19" s="94"/>
      <c r="AZ19" s="94" t="s">
        <v>150</v>
      </c>
      <c r="BA19" s="94"/>
      <c r="BB19" s="94"/>
      <c r="BC19" s="94"/>
      <c r="BD19" s="94"/>
      <c r="BE19" s="94" t="s">
        <v>150</v>
      </c>
      <c r="BF19" s="94"/>
      <c r="BG19" s="94"/>
      <c r="BH19" s="94"/>
      <c r="BI19" s="135"/>
    </row>
    <row r="20" spans="2:71" ht="20.100000000000001" customHeight="1" x14ac:dyDescent="0.2">
      <c r="B20" s="136" t="s">
        <v>147</v>
      </c>
      <c r="C20" s="124"/>
      <c r="D20" s="124"/>
      <c r="E20" s="124"/>
      <c r="F20" s="124"/>
      <c r="G20" s="124"/>
      <c r="H20" s="124"/>
      <c r="I20" s="124"/>
      <c r="J20" s="125"/>
      <c r="K20" s="72">
        <v>130</v>
      </c>
      <c r="L20" s="73"/>
      <c r="M20" s="73"/>
      <c r="N20" s="73"/>
      <c r="O20" s="73"/>
      <c r="P20" s="74"/>
      <c r="Q20" s="72">
        <v>140</v>
      </c>
      <c r="R20" s="73"/>
      <c r="S20" s="73"/>
      <c r="T20" s="73"/>
      <c r="U20" s="73"/>
      <c r="V20" s="74"/>
      <c r="W20" s="72">
        <f>K20+Q20</f>
        <v>270</v>
      </c>
      <c r="X20" s="73"/>
      <c r="Y20" s="73"/>
      <c r="Z20" s="73"/>
      <c r="AA20" s="73"/>
      <c r="AB20" s="74"/>
      <c r="AC20" s="72">
        <v>30</v>
      </c>
      <c r="AD20" s="73"/>
      <c r="AE20" s="73"/>
      <c r="AF20" s="73"/>
      <c r="AG20" s="73"/>
      <c r="AH20" s="74"/>
      <c r="AI20" s="72">
        <v>20</v>
      </c>
      <c r="AJ20" s="73"/>
      <c r="AK20" s="73"/>
      <c r="AL20" s="73"/>
      <c r="AM20" s="73"/>
      <c r="AN20" s="74"/>
      <c r="AO20" s="72">
        <f>SUM(AC20:AN20)</f>
        <v>50</v>
      </c>
      <c r="AP20" s="73"/>
      <c r="AQ20" s="73"/>
      <c r="AR20" s="73"/>
      <c r="AS20" s="73"/>
      <c r="AT20" s="74"/>
      <c r="AU20" s="94">
        <f>AC20/K20</f>
        <v>0.23076923076923078</v>
      </c>
      <c r="AV20" s="94"/>
      <c r="AW20" s="94"/>
      <c r="AX20" s="94"/>
      <c r="AY20" s="94"/>
      <c r="AZ20" s="82">
        <f>AI20/Q20</f>
        <v>0.14285714285714285</v>
      </c>
      <c r="BA20" s="83"/>
      <c r="BB20" s="83"/>
      <c r="BC20" s="83"/>
      <c r="BD20" s="84"/>
      <c r="BE20" s="82">
        <f>AO20/W20</f>
        <v>0.18518518518518517</v>
      </c>
      <c r="BF20" s="83"/>
      <c r="BG20" s="83"/>
      <c r="BH20" s="83"/>
      <c r="BI20" s="85"/>
    </row>
    <row r="21" spans="2:71" ht="20.100000000000001" customHeight="1" thickBot="1" x14ac:dyDescent="0.25">
      <c r="B21" s="130" t="s">
        <v>17</v>
      </c>
      <c r="C21" s="131"/>
      <c r="D21" s="131"/>
      <c r="E21" s="131"/>
      <c r="F21" s="131"/>
      <c r="G21" s="131"/>
      <c r="H21" s="131"/>
      <c r="I21" s="131"/>
      <c r="J21" s="131"/>
      <c r="K21" s="132">
        <f>SUM(K12:P20)</f>
        <v>96897</v>
      </c>
      <c r="L21" s="133"/>
      <c r="M21" s="133"/>
      <c r="N21" s="133"/>
      <c r="O21" s="133"/>
      <c r="P21" s="134"/>
      <c r="Q21" s="132">
        <f>SUM(Q12:V20)</f>
        <v>94652</v>
      </c>
      <c r="R21" s="133"/>
      <c r="S21" s="133"/>
      <c r="T21" s="133"/>
      <c r="U21" s="133"/>
      <c r="V21" s="134"/>
      <c r="W21" s="126">
        <f>K21+Q21</f>
        <v>191549</v>
      </c>
      <c r="X21" s="126"/>
      <c r="Y21" s="126"/>
      <c r="Z21" s="126"/>
      <c r="AA21" s="126"/>
      <c r="AB21" s="126"/>
      <c r="AC21" s="132">
        <f>SUM(AC12:AH20)</f>
        <v>53642</v>
      </c>
      <c r="AD21" s="133"/>
      <c r="AE21" s="133"/>
      <c r="AF21" s="133"/>
      <c r="AG21" s="133"/>
      <c r="AH21" s="134"/>
      <c r="AI21" s="132">
        <f>SUM(AI12:AN20)</f>
        <v>51971</v>
      </c>
      <c r="AJ21" s="133"/>
      <c r="AK21" s="133"/>
      <c r="AL21" s="133"/>
      <c r="AM21" s="133"/>
      <c r="AN21" s="134"/>
      <c r="AO21" s="126">
        <f>SUM(AC21:AN21)</f>
        <v>105613</v>
      </c>
      <c r="AP21" s="126"/>
      <c r="AQ21" s="126"/>
      <c r="AR21" s="126"/>
      <c r="AS21" s="126"/>
      <c r="AT21" s="126"/>
      <c r="AU21" s="94">
        <f>AC21/K21</f>
        <v>0.55359815061353812</v>
      </c>
      <c r="AV21" s="94"/>
      <c r="AW21" s="94"/>
      <c r="AX21" s="94"/>
      <c r="AY21" s="94"/>
      <c r="AZ21" s="82">
        <f>AI21/Q21</f>
        <v>0.54907450450069728</v>
      </c>
      <c r="BA21" s="83"/>
      <c r="BB21" s="83"/>
      <c r="BC21" s="83"/>
      <c r="BD21" s="84"/>
      <c r="BE21" s="82">
        <f>AO21/W21</f>
        <v>0.55136283666320363</v>
      </c>
      <c r="BF21" s="83"/>
      <c r="BG21" s="83"/>
      <c r="BH21" s="83"/>
      <c r="BI21" s="85"/>
    </row>
    <row r="22" spans="2:71" ht="20.100000000000001" customHeight="1" thickTop="1" thickBot="1" x14ac:dyDescent="0.25">
      <c r="B22" s="111" t="s">
        <v>18</v>
      </c>
      <c r="C22" s="112"/>
      <c r="D22" s="112"/>
      <c r="E22" s="112"/>
      <c r="F22" s="112"/>
      <c r="G22" s="112"/>
      <c r="H22" s="112"/>
      <c r="I22" s="112"/>
      <c r="J22" s="112"/>
      <c r="K22" s="113">
        <v>1203732</v>
      </c>
      <c r="L22" s="114"/>
      <c r="M22" s="114"/>
      <c r="N22" s="114"/>
      <c r="O22" s="114"/>
      <c r="P22" s="115"/>
      <c r="Q22" s="116">
        <v>1211236</v>
      </c>
      <c r="R22" s="117"/>
      <c r="S22" s="117"/>
      <c r="T22" s="117"/>
      <c r="U22" s="117"/>
      <c r="V22" s="118"/>
      <c r="W22" s="119">
        <f t="shared" si="3"/>
        <v>2414968</v>
      </c>
      <c r="X22" s="119"/>
      <c r="Y22" s="119"/>
      <c r="Z22" s="119"/>
      <c r="AA22" s="119"/>
      <c r="AB22" s="119"/>
      <c r="AC22" s="116">
        <v>638966</v>
      </c>
      <c r="AD22" s="117"/>
      <c r="AE22" s="117"/>
      <c r="AF22" s="117"/>
      <c r="AG22" s="117"/>
      <c r="AH22" s="118"/>
      <c r="AI22" s="116">
        <v>629874</v>
      </c>
      <c r="AJ22" s="117"/>
      <c r="AK22" s="117"/>
      <c r="AL22" s="117"/>
      <c r="AM22" s="117"/>
      <c r="AN22" s="118"/>
      <c r="AO22" s="119">
        <f t="shared" si="4"/>
        <v>1268840</v>
      </c>
      <c r="AP22" s="119"/>
      <c r="AQ22" s="119"/>
      <c r="AR22" s="119"/>
      <c r="AS22" s="119"/>
      <c r="AT22" s="119"/>
      <c r="AU22" s="120">
        <f>AC22/K22</f>
        <v>0.53082081393532776</v>
      </c>
      <c r="AV22" s="120"/>
      <c r="AW22" s="120"/>
      <c r="AX22" s="120"/>
      <c r="AY22" s="120"/>
      <c r="AZ22" s="108">
        <f>AI22/Q22</f>
        <v>0.52002582485989524</v>
      </c>
      <c r="BA22" s="109"/>
      <c r="BB22" s="109"/>
      <c r="BC22" s="109"/>
      <c r="BD22" s="121"/>
      <c r="BE22" s="108">
        <f>AO22/W22</f>
        <v>0.52540654783003338</v>
      </c>
      <c r="BF22" s="109"/>
      <c r="BG22" s="109"/>
      <c r="BH22" s="109"/>
      <c r="BI22" s="110"/>
    </row>
    <row r="23" spans="2:71" ht="9.9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  <c r="X23" s="8"/>
      <c r="Y23" s="8"/>
      <c r="Z23" s="8"/>
      <c r="AA23" s="8"/>
      <c r="AB23" s="8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8"/>
      <c r="AP23" s="8"/>
      <c r="AQ23" s="8"/>
      <c r="AR23" s="8"/>
      <c r="AS23" s="8"/>
      <c r="AT23" s="8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</row>
    <row r="24" spans="2:71" ht="43.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</row>
    <row r="25" spans="2:71" ht="19.8" thickBot="1" x14ac:dyDescent="0.25">
      <c r="B25" s="97" t="s">
        <v>151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</row>
    <row r="26" spans="2:71" ht="20.100000000000001" customHeight="1" x14ac:dyDescent="0.2">
      <c r="B26" s="98" t="s">
        <v>152</v>
      </c>
      <c r="C26" s="99"/>
      <c r="D26" s="99"/>
      <c r="E26" s="99"/>
      <c r="F26" s="99"/>
      <c r="G26" s="99"/>
      <c r="H26" s="99"/>
      <c r="I26" s="99"/>
      <c r="J26" s="99"/>
      <c r="K26" s="102" t="s">
        <v>9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4"/>
      <c r="AC26" s="105" t="s">
        <v>10</v>
      </c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7"/>
      <c r="AU26" s="105" t="s">
        <v>11</v>
      </c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22"/>
    </row>
    <row r="27" spans="2:71" ht="20.100000000000001" customHeight="1" x14ac:dyDescent="0.2">
      <c r="B27" s="100"/>
      <c r="C27" s="101"/>
      <c r="D27" s="101"/>
      <c r="E27" s="101"/>
      <c r="F27" s="101"/>
      <c r="G27" s="101"/>
      <c r="H27" s="101"/>
      <c r="I27" s="101"/>
      <c r="J27" s="101"/>
      <c r="K27" s="123" t="s">
        <v>1</v>
      </c>
      <c r="L27" s="124"/>
      <c r="M27" s="124"/>
      <c r="N27" s="124"/>
      <c r="O27" s="124"/>
      <c r="P27" s="125"/>
      <c r="Q27" s="96" t="s">
        <v>2</v>
      </c>
      <c r="R27" s="96"/>
      <c r="S27" s="96"/>
      <c r="T27" s="96"/>
      <c r="U27" s="96"/>
      <c r="V27" s="96"/>
      <c r="W27" s="96" t="s">
        <v>3</v>
      </c>
      <c r="X27" s="96"/>
      <c r="Y27" s="96"/>
      <c r="Z27" s="96"/>
      <c r="AA27" s="96"/>
      <c r="AB27" s="96"/>
      <c r="AC27" s="96" t="s">
        <v>1</v>
      </c>
      <c r="AD27" s="96"/>
      <c r="AE27" s="96"/>
      <c r="AF27" s="96"/>
      <c r="AG27" s="96"/>
      <c r="AH27" s="96"/>
      <c r="AI27" s="96" t="s">
        <v>2</v>
      </c>
      <c r="AJ27" s="96"/>
      <c r="AK27" s="96"/>
      <c r="AL27" s="96"/>
      <c r="AM27" s="96"/>
      <c r="AN27" s="96"/>
      <c r="AO27" s="96" t="s">
        <v>3</v>
      </c>
      <c r="AP27" s="96"/>
      <c r="AQ27" s="96"/>
      <c r="AR27" s="96"/>
      <c r="AS27" s="96"/>
      <c r="AT27" s="96"/>
      <c r="AU27" s="96" t="s">
        <v>1</v>
      </c>
      <c r="AV27" s="96"/>
      <c r="AW27" s="96"/>
      <c r="AX27" s="96"/>
      <c r="AY27" s="96"/>
      <c r="AZ27" s="96" t="s">
        <v>2</v>
      </c>
      <c r="BA27" s="96"/>
      <c r="BB27" s="96"/>
      <c r="BC27" s="96"/>
      <c r="BD27" s="96"/>
      <c r="BE27" s="75" t="s">
        <v>3</v>
      </c>
      <c r="BF27" s="76"/>
      <c r="BG27" s="76"/>
      <c r="BH27" s="76"/>
      <c r="BI27" s="77"/>
    </row>
    <row r="28" spans="2:71" ht="34.5" customHeight="1" x14ac:dyDescent="0.2">
      <c r="B28" s="95" t="s">
        <v>19</v>
      </c>
      <c r="C28" s="96"/>
      <c r="D28" s="96"/>
      <c r="E28" s="96"/>
      <c r="F28" s="96"/>
      <c r="G28" s="96"/>
      <c r="H28" s="96"/>
      <c r="I28" s="96"/>
      <c r="J28" s="96"/>
      <c r="K28" s="72">
        <v>130</v>
      </c>
      <c r="L28" s="73"/>
      <c r="M28" s="73"/>
      <c r="N28" s="73"/>
      <c r="O28" s="73"/>
      <c r="P28" s="74"/>
      <c r="Q28" s="93">
        <v>140</v>
      </c>
      <c r="R28" s="93"/>
      <c r="S28" s="93"/>
      <c r="T28" s="93"/>
      <c r="U28" s="93"/>
      <c r="V28" s="93"/>
      <c r="W28" s="93">
        <f>SUM(K28:V28)</f>
        <v>270</v>
      </c>
      <c r="X28" s="93"/>
      <c r="Y28" s="93"/>
      <c r="Z28" s="93"/>
      <c r="AA28" s="93"/>
      <c r="AB28" s="93"/>
      <c r="AC28" s="93">
        <v>30</v>
      </c>
      <c r="AD28" s="93"/>
      <c r="AE28" s="93"/>
      <c r="AF28" s="93"/>
      <c r="AG28" s="93"/>
      <c r="AH28" s="93"/>
      <c r="AI28" s="93">
        <v>20</v>
      </c>
      <c r="AJ28" s="93"/>
      <c r="AK28" s="93"/>
      <c r="AL28" s="93"/>
      <c r="AM28" s="93"/>
      <c r="AN28" s="93"/>
      <c r="AO28" s="93">
        <f>SUM(AC28:AN28)</f>
        <v>50</v>
      </c>
      <c r="AP28" s="93"/>
      <c r="AQ28" s="93"/>
      <c r="AR28" s="93"/>
      <c r="AS28" s="93"/>
      <c r="AT28" s="93"/>
      <c r="AU28" s="94">
        <f>AC28/K28</f>
        <v>0.23076923076923078</v>
      </c>
      <c r="AV28" s="94"/>
      <c r="AW28" s="94"/>
      <c r="AX28" s="94"/>
      <c r="AY28" s="94"/>
      <c r="AZ28" s="82">
        <f>AI28/Q28</f>
        <v>0.14285714285714285</v>
      </c>
      <c r="BA28" s="83"/>
      <c r="BB28" s="83"/>
      <c r="BC28" s="83"/>
      <c r="BD28" s="84"/>
      <c r="BE28" s="82">
        <f>AO28/W28</f>
        <v>0.18518518518518517</v>
      </c>
      <c r="BF28" s="83"/>
      <c r="BG28" s="83"/>
      <c r="BH28" s="83"/>
      <c r="BI28" s="85"/>
    </row>
    <row r="29" spans="2:71" ht="34.5" customHeight="1" thickBot="1" x14ac:dyDescent="0.25">
      <c r="B29" s="86" t="s">
        <v>153</v>
      </c>
      <c r="C29" s="87"/>
      <c r="D29" s="87"/>
      <c r="E29" s="87"/>
      <c r="F29" s="87"/>
      <c r="G29" s="87"/>
      <c r="H29" s="87"/>
      <c r="I29" s="87"/>
      <c r="J29" s="87"/>
      <c r="K29" s="88">
        <v>668</v>
      </c>
      <c r="L29" s="89"/>
      <c r="M29" s="89"/>
      <c r="N29" s="89"/>
      <c r="O29" s="89"/>
      <c r="P29" s="90"/>
      <c r="Q29" s="91">
        <v>852</v>
      </c>
      <c r="R29" s="91"/>
      <c r="S29" s="91"/>
      <c r="T29" s="91"/>
      <c r="U29" s="91"/>
      <c r="V29" s="91"/>
      <c r="W29" s="91">
        <f>SUM(K29:V29)</f>
        <v>1520</v>
      </c>
      <c r="X29" s="91"/>
      <c r="Y29" s="91"/>
      <c r="Z29" s="91"/>
      <c r="AA29" s="91"/>
      <c r="AB29" s="91"/>
      <c r="AC29" s="91">
        <v>139</v>
      </c>
      <c r="AD29" s="91"/>
      <c r="AE29" s="91"/>
      <c r="AF29" s="91"/>
      <c r="AG29" s="91"/>
      <c r="AH29" s="91"/>
      <c r="AI29" s="91">
        <v>142</v>
      </c>
      <c r="AJ29" s="91"/>
      <c r="AK29" s="91"/>
      <c r="AL29" s="91"/>
      <c r="AM29" s="91"/>
      <c r="AN29" s="91"/>
      <c r="AO29" s="91">
        <f>SUM(AC29:AN29)</f>
        <v>281</v>
      </c>
      <c r="AP29" s="91"/>
      <c r="AQ29" s="91"/>
      <c r="AR29" s="91"/>
      <c r="AS29" s="91"/>
      <c r="AT29" s="91"/>
      <c r="AU29" s="92">
        <f>AC29/K29</f>
        <v>0.20808383233532934</v>
      </c>
      <c r="AV29" s="92"/>
      <c r="AW29" s="92"/>
      <c r="AX29" s="92"/>
      <c r="AY29" s="92"/>
      <c r="AZ29" s="78">
        <f>AI29/Q29</f>
        <v>0.16666666666666666</v>
      </c>
      <c r="BA29" s="79"/>
      <c r="BB29" s="79"/>
      <c r="BC29" s="79"/>
      <c r="BD29" s="80"/>
      <c r="BE29" s="78">
        <f>AO29/W29</f>
        <v>0.18486842105263157</v>
      </c>
      <c r="BF29" s="79"/>
      <c r="BG29" s="79"/>
      <c r="BH29" s="79"/>
      <c r="BI29" s="81"/>
    </row>
    <row r="30" spans="2:71" ht="18" customHeight="1" x14ac:dyDescent="0.2"/>
    <row r="31" spans="2:71" ht="18" customHeight="1" x14ac:dyDescent="0.2"/>
    <row r="39" spans="1:61" x14ac:dyDescent="0.2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</row>
  </sheetData>
  <mergeCells count="190">
    <mergeCell ref="A39:BI39"/>
    <mergeCell ref="B17:J17"/>
    <mergeCell ref="K17:P17"/>
    <mergeCell ref="Q17:V17"/>
    <mergeCell ref="W17:AB17"/>
    <mergeCell ref="AZ17:BD17"/>
    <mergeCell ref="BE17:BI17"/>
    <mergeCell ref="AC17:AH17"/>
    <mergeCell ref="AC20:AH20"/>
    <mergeCell ref="AI20:AN20"/>
    <mergeCell ref="AO20:AT20"/>
    <mergeCell ref="AU20:AY20"/>
    <mergeCell ref="B19:J19"/>
    <mergeCell ref="K19:P19"/>
    <mergeCell ref="Q19:V19"/>
    <mergeCell ref="W19:AB19"/>
    <mergeCell ref="AC19:AH19"/>
    <mergeCell ref="AI19:AN19"/>
    <mergeCell ref="AZ19:BD19"/>
    <mergeCell ref="BE19:BI19"/>
    <mergeCell ref="B20:J20"/>
    <mergeCell ref="K20:P20"/>
    <mergeCell ref="Q20:V20"/>
    <mergeCell ref="W20:AB20"/>
    <mergeCell ref="AT3:BA3"/>
    <mergeCell ref="BB3:BI3"/>
    <mergeCell ref="AT4:BA4"/>
    <mergeCell ref="BB4:BI4"/>
    <mergeCell ref="B1:BI1"/>
    <mergeCell ref="B2:K2"/>
    <mergeCell ref="L2:Y2"/>
    <mergeCell ref="Z2:AK2"/>
    <mergeCell ref="AL2:AS2"/>
    <mergeCell ref="AT2:BA2"/>
    <mergeCell ref="BB2:BI2"/>
    <mergeCell ref="B3:K3"/>
    <mergeCell ref="L3:Y3"/>
    <mergeCell ref="Z3:AK3"/>
    <mergeCell ref="B4:K4"/>
    <mergeCell ref="L4:Y4"/>
    <mergeCell ref="Z4:AK4"/>
    <mergeCell ref="AL3:AS3"/>
    <mergeCell ref="AL5:AS5"/>
    <mergeCell ref="K10:AB10"/>
    <mergeCell ref="AC10:AT10"/>
    <mergeCell ref="AU10:BI10"/>
    <mergeCell ref="AT5:BA5"/>
    <mergeCell ref="BB5:BI5"/>
    <mergeCell ref="AL4:AS4"/>
    <mergeCell ref="AT6:BA6"/>
    <mergeCell ref="BB6:BI6"/>
    <mergeCell ref="B5:K5"/>
    <mergeCell ref="L5:Y5"/>
    <mergeCell ref="B6:K6"/>
    <mergeCell ref="L6:Y6"/>
    <mergeCell ref="Z6:AK6"/>
    <mergeCell ref="AL6:AS6"/>
    <mergeCell ref="Z5:AK5"/>
    <mergeCell ref="B9:AN9"/>
    <mergeCell ref="B10:J11"/>
    <mergeCell ref="BE11:BI11"/>
    <mergeCell ref="AI11:AN11"/>
    <mergeCell ref="AO11:AT11"/>
    <mergeCell ref="AU11:AY11"/>
    <mergeCell ref="AZ11:BD11"/>
    <mergeCell ref="K11:P11"/>
    <mergeCell ref="Q11:V11"/>
    <mergeCell ref="W11:AB11"/>
    <mergeCell ref="AC11:AH11"/>
    <mergeCell ref="BE12:BI12"/>
    <mergeCell ref="B13:J13"/>
    <mergeCell ref="K13:P13"/>
    <mergeCell ref="Q13:V13"/>
    <mergeCell ref="W13:AB13"/>
    <mergeCell ref="AC13:AH13"/>
    <mergeCell ref="AI13:AN13"/>
    <mergeCell ref="AO13:AT13"/>
    <mergeCell ref="AU13:AY13"/>
    <mergeCell ref="AZ13:BD13"/>
    <mergeCell ref="BE13:BI13"/>
    <mergeCell ref="B12:J12"/>
    <mergeCell ref="K12:P12"/>
    <mergeCell ref="Q12:V12"/>
    <mergeCell ref="W12:AB12"/>
    <mergeCell ref="AC12:AH12"/>
    <mergeCell ref="AI12:AN12"/>
    <mergeCell ref="AO12:AT12"/>
    <mergeCell ref="AU12:AY12"/>
    <mergeCell ref="AZ12:BD12"/>
    <mergeCell ref="BE14:BI14"/>
    <mergeCell ref="B15:J15"/>
    <mergeCell ref="K15:P15"/>
    <mergeCell ref="Q15:V15"/>
    <mergeCell ref="W15:AB15"/>
    <mergeCell ref="AC15:AH15"/>
    <mergeCell ref="AI15:AN15"/>
    <mergeCell ref="AO15:AT15"/>
    <mergeCell ref="AU15:AY15"/>
    <mergeCell ref="AZ15:BD15"/>
    <mergeCell ref="BE15:BI15"/>
    <mergeCell ref="B14:J14"/>
    <mergeCell ref="K14:P14"/>
    <mergeCell ref="Q14:V14"/>
    <mergeCell ref="W14:AB14"/>
    <mergeCell ref="AC14:AH14"/>
    <mergeCell ref="AI14:AN14"/>
    <mergeCell ref="AO14:AT14"/>
    <mergeCell ref="AU14:AY14"/>
    <mergeCell ref="AZ14:BD14"/>
    <mergeCell ref="B16:J16"/>
    <mergeCell ref="K16:P16"/>
    <mergeCell ref="Q16:V16"/>
    <mergeCell ref="W16:AB16"/>
    <mergeCell ref="AC16:AH16"/>
    <mergeCell ref="AI16:AN16"/>
    <mergeCell ref="AO16:AT16"/>
    <mergeCell ref="AU16:AY16"/>
    <mergeCell ref="AZ16:BD16"/>
    <mergeCell ref="BE16:BI16"/>
    <mergeCell ref="AO21:AT21"/>
    <mergeCell ref="AU21:AY21"/>
    <mergeCell ref="AZ21:BD21"/>
    <mergeCell ref="AI17:AN17"/>
    <mergeCell ref="B21:J21"/>
    <mergeCell ref="K21:P21"/>
    <mergeCell ref="Q21:V21"/>
    <mergeCell ref="W21:AB21"/>
    <mergeCell ref="AC21:AH21"/>
    <mergeCell ref="AI21:AN21"/>
    <mergeCell ref="AO17:AT17"/>
    <mergeCell ref="AU17:AY17"/>
    <mergeCell ref="AZ20:BD20"/>
    <mergeCell ref="BE20:BI20"/>
    <mergeCell ref="AO19:AT19"/>
    <mergeCell ref="AU19:AY19"/>
    <mergeCell ref="AZ18:BD18"/>
    <mergeCell ref="BE18:BI18"/>
    <mergeCell ref="AC18:AH18"/>
    <mergeCell ref="AI18:AN18"/>
    <mergeCell ref="AO18:AT18"/>
    <mergeCell ref="AU18:AY18"/>
    <mergeCell ref="B18:J18"/>
    <mergeCell ref="B25:AN25"/>
    <mergeCell ref="B26:J27"/>
    <mergeCell ref="K26:AB26"/>
    <mergeCell ref="AC26:AT26"/>
    <mergeCell ref="BE22:BI22"/>
    <mergeCell ref="BE21:BI21"/>
    <mergeCell ref="B22:J22"/>
    <mergeCell ref="K22:P22"/>
    <mergeCell ref="Q22:V22"/>
    <mergeCell ref="W22:AB22"/>
    <mergeCell ref="AC22:AH22"/>
    <mergeCell ref="AI22:AN22"/>
    <mergeCell ref="AO22:AT22"/>
    <mergeCell ref="AU22:AY22"/>
    <mergeCell ref="AZ22:BD22"/>
    <mergeCell ref="AU26:BI26"/>
    <mergeCell ref="K27:P27"/>
    <mergeCell ref="Q27:V27"/>
    <mergeCell ref="W27:AB27"/>
    <mergeCell ref="AC27:AH27"/>
    <mergeCell ref="AI27:AN27"/>
    <mergeCell ref="AO27:AT27"/>
    <mergeCell ref="AU27:AY27"/>
    <mergeCell ref="AZ27:BD27"/>
    <mergeCell ref="K18:P18"/>
    <mergeCell ref="Q18:V18"/>
    <mergeCell ref="W18:AB18"/>
    <mergeCell ref="BE27:BI27"/>
    <mergeCell ref="AZ29:BD29"/>
    <mergeCell ref="BE29:BI29"/>
    <mergeCell ref="AZ28:BD28"/>
    <mergeCell ref="BE28:BI28"/>
    <mergeCell ref="B29:J29"/>
    <mergeCell ref="K29:P29"/>
    <mergeCell ref="Q29:V29"/>
    <mergeCell ref="W29:AB29"/>
    <mergeCell ref="AC29:AH29"/>
    <mergeCell ref="AI29:AN29"/>
    <mergeCell ref="AO29:AT29"/>
    <mergeCell ref="AU29:AY29"/>
    <mergeCell ref="AC28:AH28"/>
    <mergeCell ref="AI28:AN28"/>
    <mergeCell ref="AO28:AT28"/>
    <mergeCell ref="AU28:AY28"/>
    <mergeCell ref="B28:J28"/>
    <mergeCell ref="K28:P28"/>
    <mergeCell ref="Q28:V28"/>
    <mergeCell ref="W28:AB28"/>
  </mergeCells>
  <phoneticPr fontId="3"/>
  <pageMargins left="0.59055118110236227" right="0.35433070866141736" top="0.9055118110236221" bottom="0.19685039370078741" header="0.39370078740157483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50"/>
  <sheetViews>
    <sheetView zoomScale="75" zoomScaleNormal="75" workbookViewId="0">
      <selection activeCell="AT14" sqref="AT14:BA14"/>
    </sheetView>
  </sheetViews>
  <sheetFormatPr defaultColWidth="1.6640625" defaultRowHeight="13.2" x14ac:dyDescent="0.2"/>
  <cols>
    <col min="1" max="16384" width="1.6640625" style="33"/>
  </cols>
  <sheetData>
    <row r="1" spans="1:57" ht="22.5" customHeight="1" x14ac:dyDescent="0.2">
      <c r="A1" s="188" t="s">
        <v>160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</row>
    <row r="2" spans="1:57" ht="8.25" customHeight="1" thickBot="1" x14ac:dyDescent="0.3">
      <c r="A2" s="45"/>
      <c r="B2" s="10"/>
      <c r="C2" s="10"/>
      <c r="D2" s="10"/>
      <c r="E2" s="10"/>
      <c r="F2" s="10"/>
      <c r="G2" s="10"/>
      <c r="H2" s="10"/>
      <c r="I2" s="10"/>
    </row>
    <row r="3" spans="1:57" ht="24.9" customHeight="1" x14ac:dyDescent="0.2">
      <c r="A3" s="179" t="s">
        <v>121</v>
      </c>
      <c r="B3" s="180"/>
      <c r="C3" s="194" t="s">
        <v>117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54" t="s">
        <v>123</v>
      </c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210" t="s">
        <v>120</v>
      </c>
      <c r="AR3" s="211"/>
      <c r="AS3" s="212"/>
      <c r="AT3" s="208" t="s">
        <v>124</v>
      </c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209"/>
    </row>
    <row r="4" spans="1:57" ht="24.9" customHeight="1" x14ac:dyDescent="0.2">
      <c r="A4" s="163"/>
      <c r="B4" s="181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43" t="s">
        <v>19</v>
      </c>
      <c r="Q4" s="143"/>
      <c r="R4" s="143"/>
      <c r="S4" s="143"/>
      <c r="T4" s="143"/>
      <c r="U4" s="143"/>
      <c r="V4" s="143"/>
      <c r="W4" s="143"/>
      <c r="X4" s="143"/>
      <c r="Y4" s="143" t="s">
        <v>122</v>
      </c>
      <c r="Z4" s="143"/>
      <c r="AA4" s="143"/>
      <c r="AB4" s="143"/>
      <c r="AC4" s="143"/>
      <c r="AD4" s="143"/>
      <c r="AE4" s="143"/>
      <c r="AF4" s="143"/>
      <c r="AG4" s="143"/>
      <c r="AH4" s="143" t="s">
        <v>119</v>
      </c>
      <c r="AI4" s="143"/>
      <c r="AJ4" s="143"/>
      <c r="AK4" s="143"/>
      <c r="AL4" s="143"/>
      <c r="AM4" s="143"/>
      <c r="AN4" s="143"/>
      <c r="AO4" s="143"/>
      <c r="AP4" s="143"/>
      <c r="AQ4" s="213"/>
      <c r="AR4" s="213"/>
      <c r="AS4" s="214"/>
      <c r="AT4" s="215" t="s">
        <v>118</v>
      </c>
      <c r="AU4" s="178"/>
      <c r="AV4" s="178"/>
      <c r="AW4" s="178"/>
      <c r="AX4" s="178"/>
      <c r="AY4" s="178"/>
      <c r="AZ4" s="178"/>
      <c r="BA4" s="178"/>
      <c r="BB4" s="199" t="s">
        <v>89</v>
      </c>
      <c r="BC4" s="199"/>
      <c r="BD4" s="199"/>
      <c r="BE4" s="200"/>
    </row>
    <row r="5" spans="1:57" ht="24.9" customHeight="1" x14ac:dyDescent="0.2">
      <c r="A5" s="177">
        <v>1</v>
      </c>
      <c r="B5" s="178"/>
      <c r="C5" s="178" t="s">
        <v>88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82">
        <v>38417</v>
      </c>
      <c r="Q5" s="182"/>
      <c r="R5" s="182"/>
      <c r="S5" s="182"/>
      <c r="T5" s="182"/>
      <c r="U5" s="182"/>
      <c r="V5" s="182"/>
      <c r="W5" s="182"/>
      <c r="X5" s="182"/>
      <c r="Y5" s="182">
        <v>471179</v>
      </c>
      <c r="Z5" s="182"/>
      <c r="AA5" s="182"/>
      <c r="AB5" s="182"/>
      <c r="AC5" s="182"/>
      <c r="AD5" s="182"/>
      <c r="AE5" s="182"/>
      <c r="AF5" s="182"/>
      <c r="AG5" s="182"/>
      <c r="AH5" s="182">
        <f t="shared" ref="AH5:AH11" si="0">AD18</f>
        <v>2172065</v>
      </c>
      <c r="AI5" s="182"/>
      <c r="AJ5" s="182"/>
      <c r="AK5" s="182"/>
      <c r="AL5" s="182"/>
      <c r="AM5" s="182"/>
      <c r="AN5" s="182"/>
      <c r="AO5" s="182"/>
      <c r="AP5" s="182"/>
      <c r="AQ5" s="201">
        <f t="shared" ref="AQ5:AQ11" si="1">AJ18</f>
        <v>7</v>
      </c>
      <c r="AR5" s="143"/>
      <c r="AS5" s="202"/>
      <c r="AT5" s="203">
        <f t="shared" ref="AT5:AT13" si="2">SUM(J18,T18,AD18,AN18,AX18,BH18,J34,T34,AD34,AN34,AX34)</f>
        <v>19914883</v>
      </c>
      <c r="AU5" s="138"/>
      <c r="AV5" s="138"/>
      <c r="AW5" s="138"/>
      <c r="AX5" s="138"/>
      <c r="AY5" s="138"/>
      <c r="AZ5" s="138"/>
      <c r="BA5" s="138"/>
      <c r="BB5" s="201">
        <f t="shared" ref="BB5:BB13" si="3">SUM(P18,Z18,AJ18,AT18,BD18,BN18,P34,Z34,AJ34,AT34,BD34)</f>
        <v>72</v>
      </c>
      <c r="BC5" s="143"/>
      <c r="BD5" s="143"/>
      <c r="BE5" s="204"/>
    </row>
    <row r="6" spans="1:57" ht="24.9" customHeight="1" x14ac:dyDescent="0.2">
      <c r="A6" s="177">
        <v>2</v>
      </c>
      <c r="B6" s="178"/>
      <c r="C6" s="178" t="s">
        <v>170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82">
        <v>7064</v>
      </c>
      <c r="Q6" s="182"/>
      <c r="R6" s="182"/>
      <c r="S6" s="182"/>
      <c r="T6" s="182"/>
      <c r="U6" s="182"/>
      <c r="V6" s="182"/>
      <c r="W6" s="182"/>
      <c r="X6" s="182"/>
      <c r="Y6" s="182">
        <v>249632</v>
      </c>
      <c r="Z6" s="182"/>
      <c r="AA6" s="182"/>
      <c r="AB6" s="182"/>
      <c r="AC6" s="182"/>
      <c r="AD6" s="182"/>
      <c r="AE6" s="182"/>
      <c r="AF6" s="182"/>
      <c r="AG6" s="182"/>
      <c r="AH6" s="182">
        <f t="shared" si="0"/>
        <v>1391148</v>
      </c>
      <c r="AI6" s="182"/>
      <c r="AJ6" s="182"/>
      <c r="AK6" s="182"/>
      <c r="AL6" s="182"/>
      <c r="AM6" s="182"/>
      <c r="AN6" s="182"/>
      <c r="AO6" s="182"/>
      <c r="AP6" s="182"/>
      <c r="AQ6" s="201">
        <f t="shared" si="1"/>
        <v>5</v>
      </c>
      <c r="AR6" s="143"/>
      <c r="AS6" s="202"/>
      <c r="AT6" s="203">
        <f t="shared" si="2"/>
        <v>11492090</v>
      </c>
      <c r="AU6" s="138"/>
      <c r="AV6" s="138"/>
      <c r="AW6" s="138"/>
      <c r="AX6" s="138"/>
      <c r="AY6" s="138"/>
      <c r="AZ6" s="138"/>
      <c r="BA6" s="138"/>
      <c r="BB6" s="201">
        <f t="shared" si="3"/>
        <v>39</v>
      </c>
      <c r="BC6" s="143"/>
      <c r="BD6" s="143"/>
      <c r="BE6" s="204"/>
    </row>
    <row r="7" spans="1:57" ht="24.9" customHeight="1" x14ac:dyDescent="0.2">
      <c r="A7" s="177">
        <v>3</v>
      </c>
      <c r="B7" s="178"/>
      <c r="C7" s="178" t="s">
        <v>171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82">
        <v>11130</v>
      </c>
      <c r="Q7" s="182"/>
      <c r="R7" s="182"/>
      <c r="S7" s="182"/>
      <c r="T7" s="182"/>
      <c r="U7" s="182"/>
      <c r="V7" s="182"/>
      <c r="W7" s="182"/>
      <c r="X7" s="182"/>
      <c r="Y7" s="182">
        <v>173932</v>
      </c>
      <c r="Z7" s="182"/>
      <c r="AA7" s="182"/>
      <c r="AB7" s="182"/>
      <c r="AC7" s="182"/>
      <c r="AD7" s="182"/>
      <c r="AE7" s="182"/>
      <c r="AF7" s="182"/>
      <c r="AG7" s="182"/>
      <c r="AH7" s="182">
        <f t="shared" si="0"/>
        <v>823930</v>
      </c>
      <c r="AI7" s="182"/>
      <c r="AJ7" s="182"/>
      <c r="AK7" s="182"/>
      <c r="AL7" s="182"/>
      <c r="AM7" s="182"/>
      <c r="AN7" s="182"/>
      <c r="AO7" s="182"/>
      <c r="AP7" s="182"/>
      <c r="AQ7" s="201">
        <f t="shared" si="1"/>
        <v>3</v>
      </c>
      <c r="AR7" s="143"/>
      <c r="AS7" s="202"/>
      <c r="AT7" s="203">
        <f t="shared" si="2"/>
        <v>7114282</v>
      </c>
      <c r="AU7" s="138"/>
      <c r="AV7" s="138"/>
      <c r="AW7" s="138"/>
      <c r="AX7" s="138"/>
      <c r="AY7" s="138"/>
      <c r="AZ7" s="138"/>
      <c r="BA7" s="138"/>
      <c r="BB7" s="201">
        <f t="shared" si="3"/>
        <v>23</v>
      </c>
      <c r="BC7" s="143"/>
      <c r="BD7" s="143"/>
      <c r="BE7" s="204"/>
    </row>
    <row r="8" spans="1:57" ht="24.9" customHeight="1" x14ac:dyDescent="0.2">
      <c r="A8" s="177">
        <v>4</v>
      </c>
      <c r="B8" s="178"/>
      <c r="C8" s="178" t="s">
        <v>172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82">
        <v>10562</v>
      </c>
      <c r="Q8" s="182"/>
      <c r="R8" s="182"/>
      <c r="S8" s="182"/>
      <c r="T8" s="182"/>
      <c r="U8" s="182"/>
      <c r="V8" s="182"/>
      <c r="W8" s="182"/>
      <c r="X8" s="182"/>
      <c r="Y8" s="182">
        <v>121964</v>
      </c>
      <c r="Z8" s="182"/>
      <c r="AA8" s="182"/>
      <c r="AB8" s="182"/>
      <c r="AC8" s="182"/>
      <c r="AD8" s="182"/>
      <c r="AE8" s="182"/>
      <c r="AF8" s="182"/>
      <c r="AG8" s="182"/>
      <c r="AH8" s="182">
        <f t="shared" si="0"/>
        <v>617531</v>
      </c>
      <c r="AI8" s="182"/>
      <c r="AJ8" s="182"/>
      <c r="AK8" s="182"/>
      <c r="AL8" s="182"/>
      <c r="AM8" s="182"/>
      <c r="AN8" s="182"/>
      <c r="AO8" s="182"/>
      <c r="AP8" s="182"/>
      <c r="AQ8" s="201">
        <f t="shared" si="1"/>
        <v>2</v>
      </c>
      <c r="AR8" s="143"/>
      <c r="AS8" s="202"/>
      <c r="AT8" s="203">
        <f t="shared" si="2"/>
        <v>8050830</v>
      </c>
      <c r="AU8" s="138"/>
      <c r="AV8" s="138"/>
      <c r="AW8" s="138"/>
      <c r="AX8" s="138"/>
      <c r="AY8" s="138"/>
      <c r="AZ8" s="138"/>
      <c r="BA8" s="138"/>
      <c r="BB8" s="201">
        <f t="shared" si="3"/>
        <v>25</v>
      </c>
      <c r="BC8" s="143"/>
      <c r="BD8" s="143"/>
      <c r="BE8" s="204"/>
    </row>
    <row r="9" spans="1:57" ht="24.9" customHeight="1" x14ac:dyDescent="0.2">
      <c r="A9" s="177">
        <v>5</v>
      </c>
      <c r="B9" s="178"/>
      <c r="C9" s="178" t="s">
        <v>91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82">
        <v>7064</v>
      </c>
      <c r="Q9" s="182"/>
      <c r="R9" s="182"/>
      <c r="S9" s="182"/>
      <c r="T9" s="182"/>
      <c r="U9" s="182"/>
      <c r="V9" s="182"/>
      <c r="W9" s="182"/>
      <c r="X9" s="182"/>
      <c r="Y9" s="182">
        <v>70097</v>
      </c>
      <c r="Z9" s="182"/>
      <c r="AA9" s="182"/>
      <c r="AB9" s="182"/>
      <c r="AC9" s="182"/>
      <c r="AD9" s="182"/>
      <c r="AE9" s="182"/>
      <c r="AF9" s="182"/>
      <c r="AG9" s="182"/>
      <c r="AH9" s="182">
        <f t="shared" si="0"/>
        <v>444115</v>
      </c>
      <c r="AI9" s="182"/>
      <c r="AJ9" s="182"/>
      <c r="AK9" s="182"/>
      <c r="AL9" s="182"/>
      <c r="AM9" s="182"/>
      <c r="AN9" s="182"/>
      <c r="AO9" s="182"/>
      <c r="AP9" s="182"/>
      <c r="AQ9" s="201">
        <f t="shared" si="1"/>
        <v>1</v>
      </c>
      <c r="AR9" s="143"/>
      <c r="AS9" s="202"/>
      <c r="AT9" s="203">
        <f t="shared" si="2"/>
        <v>4166076</v>
      </c>
      <c r="AU9" s="138"/>
      <c r="AV9" s="138"/>
      <c r="AW9" s="138"/>
      <c r="AX9" s="138"/>
      <c r="AY9" s="138"/>
      <c r="AZ9" s="138"/>
      <c r="BA9" s="138"/>
      <c r="BB9" s="201">
        <f t="shared" si="3"/>
        <v>9</v>
      </c>
      <c r="BC9" s="143"/>
      <c r="BD9" s="143"/>
      <c r="BE9" s="204"/>
    </row>
    <row r="10" spans="1:57" ht="24.9" customHeight="1" x14ac:dyDescent="0.2">
      <c r="A10" s="177">
        <v>6</v>
      </c>
      <c r="B10" s="178"/>
      <c r="C10" s="178" t="s">
        <v>175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82">
        <v>5863</v>
      </c>
      <c r="Q10" s="182"/>
      <c r="R10" s="182"/>
      <c r="S10" s="182"/>
      <c r="T10" s="182"/>
      <c r="U10" s="182"/>
      <c r="V10" s="182"/>
      <c r="W10" s="182"/>
      <c r="X10" s="182"/>
      <c r="Y10" s="205">
        <v>72784</v>
      </c>
      <c r="Z10" s="206"/>
      <c r="AA10" s="206"/>
      <c r="AB10" s="206"/>
      <c r="AC10" s="206"/>
      <c r="AD10" s="206"/>
      <c r="AE10" s="206"/>
      <c r="AF10" s="206"/>
      <c r="AG10" s="207"/>
      <c r="AH10" s="182">
        <f t="shared" si="0"/>
        <v>298056</v>
      </c>
      <c r="AI10" s="182"/>
      <c r="AJ10" s="182"/>
      <c r="AK10" s="182"/>
      <c r="AL10" s="182"/>
      <c r="AM10" s="182"/>
      <c r="AN10" s="182"/>
      <c r="AO10" s="182"/>
      <c r="AP10" s="182"/>
      <c r="AQ10" s="201">
        <f t="shared" si="1"/>
        <v>1</v>
      </c>
      <c r="AR10" s="143"/>
      <c r="AS10" s="202"/>
      <c r="AT10" s="203">
        <f t="shared" si="2"/>
        <v>2593391</v>
      </c>
      <c r="AU10" s="138"/>
      <c r="AV10" s="138"/>
      <c r="AW10" s="138"/>
      <c r="AX10" s="138"/>
      <c r="AY10" s="138"/>
      <c r="AZ10" s="138"/>
      <c r="BA10" s="138"/>
      <c r="BB10" s="201">
        <f t="shared" si="3"/>
        <v>5</v>
      </c>
      <c r="BC10" s="143"/>
      <c r="BD10" s="143"/>
      <c r="BE10" s="204"/>
    </row>
    <row r="11" spans="1:57" ht="24.9" customHeight="1" x14ac:dyDescent="0.2">
      <c r="A11" s="177">
        <v>7</v>
      </c>
      <c r="B11" s="178"/>
      <c r="C11" s="218" t="s">
        <v>182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3"/>
      <c r="P11" s="182">
        <v>4533</v>
      </c>
      <c r="Q11" s="182"/>
      <c r="R11" s="182"/>
      <c r="S11" s="182"/>
      <c r="T11" s="182"/>
      <c r="U11" s="182"/>
      <c r="V11" s="182"/>
      <c r="W11" s="182"/>
      <c r="X11" s="182"/>
      <c r="Y11" s="205">
        <v>46166</v>
      </c>
      <c r="Z11" s="206"/>
      <c r="AA11" s="206"/>
      <c r="AB11" s="206"/>
      <c r="AC11" s="206"/>
      <c r="AD11" s="206"/>
      <c r="AE11" s="206"/>
      <c r="AF11" s="206"/>
      <c r="AG11" s="207"/>
      <c r="AH11" s="182">
        <f t="shared" si="0"/>
        <v>239592</v>
      </c>
      <c r="AI11" s="182"/>
      <c r="AJ11" s="182"/>
      <c r="AK11" s="182"/>
      <c r="AL11" s="182"/>
      <c r="AM11" s="182"/>
      <c r="AN11" s="182"/>
      <c r="AO11" s="182"/>
      <c r="AP11" s="182"/>
      <c r="AQ11" s="201">
        <f t="shared" si="1"/>
        <v>0</v>
      </c>
      <c r="AR11" s="143"/>
      <c r="AS11" s="202"/>
      <c r="AT11" s="203">
        <f t="shared" si="2"/>
        <v>2215648</v>
      </c>
      <c r="AU11" s="138"/>
      <c r="AV11" s="138"/>
      <c r="AW11" s="138"/>
      <c r="AX11" s="138"/>
      <c r="AY11" s="138"/>
      <c r="AZ11" s="138"/>
      <c r="BA11" s="138"/>
      <c r="BB11" s="201">
        <f t="shared" si="3"/>
        <v>3</v>
      </c>
      <c r="BC11" s="143"/>
      <c r="BD11" s="143"/>
      <c r="BE11" s="204"/>
    </row>
    <row r="12" spans="1:57" ht="24.75" customHeight="1" x14ac:dyDescent="0.2">
      <c r="A12" s="177">
        <v>8</v>
      </c>
      <c r="B12" s="178"/>
      <c r="C12" s="191" t="s">
        <v>183</v>
      </c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3"/>
      <c r="P12" s="182">
        <v>1439</v>
      </c>
      <c r="Q12" s="182"/>
      <c r="R12" s="182"/>
      <c r="S12" s="182"/>
      <c r="T12" s="182"/>
      <c r="U12" s="182"/>
      <c r="V12" s="182"/>
      <c r="W12" s="182"/>
      <c r="X12" s="182"/>
      <c r="Y12" s="205">
        <v>15661</v>
      </c>
      <c r="Z12" s="206"/>
      <c r="AA12" s="206"/>
      <c r="AB12" s="206"/>
      <c r="AC12" s="206"/>
      <c r="AD12" s="206"/>
      <c r="AE12" s="206"/>
      <c r="AF12" s="206"/>
      <c r="AG12" s="207"/>
      <c r="AH12" s="182">
        <f t="shared" ref="AH12" si="4">AD25</f>
        <v>97963</v>
      </c>
      <c r="AI12" s="182"/>
      <c r="AJ12" s="182"/>
      <c r="AK12" s="182"/>
      <c r="AL12" s="182"/>
      <c r="AM12" s="182"/>
      <c r="AN12" s="182"/>
      <c r="AO12" s="182"/>
      <c r="AP12" s="182"/>
      <c r="AQ12" s="201">
        <f t="shared" ref="AQ12" si="5">AJ25</f>
        <v>0</v>
      </c>
      <c r="AR12" s="143"/>
      <c r="AS12" s="202"/>
      <c r="AT12" s="203">
        <f t="shared" si="2"/>
        <v>1018588</v>
      </c>
      <c r="AU12" s="138"/>
      <c r="AV12" s="138"/>
      <c r="AW12" s="138"/>
      <c r="AX12" s="138"/>
      <c r="AY12" s="138"/>
      <c r="AZ12" s="138"/>
      <c r="BA12" s="138"/>
      <c r="BB12" s="201">
        <f t="shared" si="3"/>
        <v>0</v>
      </c>
      <c r="BC12" s="143"/>
      <c r="BD12" s="143"/>
      <c r="BE12" s="204"/>
    </row>
    <row r="13" spans="1:57" ht="36.75" customHeight="1" x14ac:dyDescent="0.2">
      <c r="A13" s="177">
        <v>9</v>
      </c>
      <c r="B13" s="178"/>
      <c r="C13" s="195" t="s">
        <v>174</v>
      </c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7"/>
      <c r="P13" s="182">
        <v>1695</v>
      </c>
      <c r="Q13" s="182"/>
      <c r="R13" s="182"/>
      <c r="S13" s="182"/>
      <c r="T13" s="182"/>
      <c r="U13" s="182"/>
      <c r="V13" s="182"/>
      <c r="W13" s="182"/>
      <c r="X13" s="182"/>
      <c r="Y13" s="205">
        <v>16184</v>
      </c>
      <c r="Z13" s="206"/>
      <c r="AA13" s="206"/>
      <c r="AB13" s="206"/>
      <c r="AC13" s="206"/>
      <c r="AD13" s="206"/>
      <c r="AE13" s="206"/>
      <c r="AF13" s="206"/>
      <c r="AG13" s="207"/>
      <c r="AH13" s="182">
        <f>AD26</f>
        <v>87702</v>
      </c>
      <c r="AI13" s="182"/>
      <c r="AJ13" s="182"/>
      <c r="AK13" s="182"/>
      <c r="AL13" s="182"/>
      <c r="AM13" s="182"/>
      <c r="AN13" s="182"/>
      <c r="AO13" s="182"/>
      <c r="AP13" s="182"/>
      <c r="AQ13" s="201">
        <f>AJ26</f>
        <v>0</v>
      </c>
      <c r="AR13" s="143"/>
      <c r="AS13" s="202"/>
      <c r="AT13" s="203">
        <f t="shared" si="2"/>
        <v>796788</v>
      </c>
      <c r="AU13" s="138"/>
      <c r="AV13" s="138"/>
      <c r="AW13" s="138"/>
      <c r="AX13" s="138"/>
      <c r="AY13" s="138"/>
      <c r="AZ13" s="138"/>
      <c r="BA13" s="138"/>
      <c r="BB13" s="201">
        <f t="shared" si="3"/>
        <v>0</v>
      </c>
      <c r="BC13" s="143"/>
      <c r="BD13" s="143"/>
      <c r="BE13" s="204"/>
    </row>
    <row r="14" spans="1:57" ht="24.9" customHeight="1" thickBot="1" x14ac:dyDescent="0.25">
      <c r="A14" s="189" t="s">
        <v>125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8">
        <f>SUM(P5:X12)</f>
        <v>86072</v>
      </c>
      <c r="Q14" s="198"/>
      <c r="R14" s="198"/>
      <c r="S14" s="198"/>
      <c r="T14" s="198"/>
      <c r="U14" s="198"/>
      <c r="V14" s="198"/>
      <c r="W14" s="198"/>
      <c r="X14" s="198"/>
      <c r="Y14" s="198">
        <f>SUM(Y5:AG12)</f>
        <v>1221415</v>
      </c>
      <c r="Z14" s="198"/>
      <c r="AA14" s="198"/>
      <c r="AB14" s="198"/>
      <c r="AC14" s="198"/>
      <c r="AD14" s="198"/>
      <c r="AE14" s="198"/>
      <c r="AF14" s="198"/>
      <c r="AG14" s="198"/>
      <c r="AH14" s="198">
        <f>SUM(AH5:AP12)</f>
        <v>6084400</v>
      </c>
      <c r="AI14" s="198"/>
      <c r="AJ14" s="198"/>
      <c r="AK14" s="198"/>
      <c r="AL14" s="198"/>
      <c r="AM14" s="198"/>
      <c r="AN14" s="198"/>
      <c r="AO14" s="198"/>
      <c r="AP14" s="198"/>
      <c r="AQ14" s="147">
        <f>SUM(AQ5:AS12)</f>
        <v>19</v>
      </c>
      <c r="AR14" s="147"/>
      <c r="AS14" s="185"/>
      <c r="AT14" s="183">
        <f>SUM(AT5:BA12)</f>
        <v>56565788</v>
      </c>
      <c r="AU14" s="184"/>
      <c r="AV14" s="184"/>
      <c r="AW14" s="184"/>
      <c r="AX14" s="184"/>
      <c r="AY14" s="184"/>
      <c r="AZ14" s="184"/>
      <c r="BA14" s="184"/>
      <c r="BB14" s="186">
        <f>SUM(BB5:BE12)</f>
        <v>176</v>
      </c>
      <c r="BC14" s="147"/>
      <c r="BD14" s="147"/>
      <c r="BE14" s="187"/>
    </row>
    <row r="16" spans="1:57" ht="21.9" customHeight="1" x14ac:dyDescent="0.2">
      <c r="A16" s="176" t="s">
        <v>126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</row>
    <row r="17" spans="1:68" ht="18.75" customHeight="1" x14ac:dyDescent="0.2">
      <c r="J17" s="173" t="s">
        <v>127</v>
      </c>
      <c r="K17" s="173"/>
      <c r="L17" s="173"/>
      <c r="M17" s="173"/>
      <c r="N17" s="173"/>
      <c r="O17" s="173"/>
      <c r="P17" s="173"/>
      <c r="Q17" s="173"/>
      <c r="R17" s="173"/>
      <c r="T17" s="173" t="s">
        <v>128</v>
      </c>
      <c r="U17" s="173"/>
      <c r="V17" s="173"/>
      <c r="W17" s="173"/>
      <c r="X17" s="173"/>
      <c r="Y17" s="173"/>
      <c r="Z17" s="173"/>
      <c r="AA17" s="173"/>
      <c r="AB17" s="173"/>
      <c r="AD17" s="173" t="s">
        <v>181</v>
      </c>
      <c r="AE17" s="173"/>
      <c r="AF17" s="173"/>
      <c r="AG17" s="173"/>
      <c r="AH17" s="173"/>
      <c r="AI17" s="173"/>
      <c r="AJ17" s="173"/>
      <c r="AK17" s="173"/>
      <c r="AL17" s="173"/>
      <c r="AN17" s="173" t="s">
        <v>129</v>
      </c>
      <c r="AO17" s="173"/>
      <c r="AP17" s="173"/>
      <c r="AQ17" s="173"/>
      <c r="AR17" s="173"/>
      <c r="AS17" s="173"/>
      <c r="AT17" s="173"/>
      <c r="AU17" s="173"/>
      <c r="AV17" s="173"/>
      <c r="AX17" s="173" t="s">
        <v>130</v>
      </c>
      <c r="AY17" s="173"/>
      <c r="AZ17" s="173"/>
      <c r="BA17" s="173"/>
      <c r="BB17" s="173"/>
      <c r="BC17" s="173"/>
      <c r="BD17" s="173"/>
      <c r="BE17" s="173"/>
      <c r="BF17" s="173"/>
      <c r="BH17" s="173" t="s">
        <v>131</v>
      </c>
      <c r="BI17" s="173"/>
      <c r="BJ17" s="173"/>
      <c r="BK17" s="173"/>
      <c r="BL17" s="173"/>
      <c r="BM17" s="173"/>
      <c r="BN17" s="173"/>
      <c r="BO17" s="173"/>
      <c r="BP17" s="173"/>
    </row>
    <row r="18" spans="1:68" s="1" customFormat="1" ht="18.75" customHeight="1" x14ac:dyDescent="0.2">
      <c r="A18" s="169" t="s">
        <v>88</v>
      </c>
      <c r="B18" s="169"/>
      <c r="C18" s="169"/>
      <c r="D18" s="169"/>
      <c r="E18" s="169"/>
      <c r="F18" s="169"/>
      <c r="G18" s="169"/>
      <c r="H18" s="169"/>
      <c r="I18" s="47"/>
      <c r="J18" s="170">
        <v>863300</v>
      </c>
      <c r="K18" s="170"/>
      <c r="L18" s="170"/>
      <c r="M18" s="170"/>
      <c r="N18" s="170"/>
      <c r="O18" s="170"/>
      <c r="P18" s="168">
        <v>4</v>
      </c>
      <c r="Q18" s="168"/>
      <c r="R18" s="168"/>
      <c r="S18" s="54"/>
      <c r="T18" s="170">
        <v>1628233</v>
      </c>
      <c r="U18" s="170"/>
      <c r="V18" s="170"/>
      <c r="W18" s="170"/>
      <c r="X18" s="170"/>
      <c r="Y18" s="170"/>
      <c r="Z18" s="168">
        <v>6</v>
      </c>
      <c r="AA18" s="168"/>
      <c r="AB18" s="168"/>
      <c r="AC18" s="53"/>
      <c r="AD18" s="170">
        <v>2172065</v>
      </c>
      <c r="AE18" s="170"/>
      <c r="AF18" s="170"/>
      <c r="AG18" s="170"/>
      <c r="AH18" s="170"/>
      <c r="AI18" s="170"/>
      <c r="AJ18" s="168">
        <v>7</v>
      </c>
      <c r="AK18" s="168"/>
      <c r="AL18" s="168"/>
      <c r="AM18" s="53"/>
      <c r="AN18" s="170">
        <v>2590787</v>
      </c>
      <c r="AO18" s="170"/>
      <c r="AP18" s="170"/>
      <c r="AQ18" s="170"/>
      <c r="AR18" s="170"/>
      <c r="AS18" s="170"/>
      <c r="AT18" s="168">
        <v>9</v>
      </c>
      <c r="AU18" s="168"/>
      <c r="AV18" s="168"/>
      <c r="AW18" s="53"/>
      <c r="AX18" s="170">
        <v>2000084</v>
      </c>
      <c r="AY18" s="170"/>
      <c r="AZ18" s="170"/>
      <c r="BA18" s="170"/>
      <c r="BB18" s="170"/>
      <c r="BC18" s="170"/>
      <c r="BD18" s="168">
        <v>6</v>
      </c>
      <c r="BE18" s="168"/>
      <c r="BF18" s="168"/>
      <c r="BG18" s="53"/>
      <c r="BH18" s="170">
        <v>1468380</v>
      </c>
      <c r="BI18" s="170"/>
      <c r="BJ18" s="170"/>
      <c r="BK18" s="170"/>
      <c r="BL18" s="170"/>
      <c r="BM18" s="170"/>
      <c r="BN18" s="168">
        <v>6</v>
      </c>
      <c r="BO18" s="168"/>
      <c r="BP18" s="168"/>
    </row>
    <row r="19" spans="1:68" s="1" customFormat="1" ht="18.75" customHeight="1" x14ac:dyDescent="0.2">
      <c r="A19" s="169" t="s">
        <v>166</v>
      </c>
      <c r="B19" s="169"/>
      <c r="C19" s="169"/>
      <c r="D19" s="169"/>
      <c r="E19" s="169"/>
      <c r="F19" s="169"/>
      <c r="G19" s="169"/>
      <c r="H19" s="169"/>
      <c r="I19" s="47"/>
      <c r="J19" s="170">
        <v>682912</v>
      </c>
      <c r="K19" s="170"/>
      <c r="L19" s="170"/>
      <c r="M19" s="170"/>
      <c r="N19" s="170"/>
      <c r="O19" s="170"/>
      <c r="P19" s="168">
        <v>3</v>
      </c>
      <c r="Q19" s="168"/>
      <c r="R19" s="168"/>
      <c r="S19" s="53"/>
      <c r="T19" s="170">
        <v>991504</v>
      </c>
      <c r="U19" s="170"/>
      <c r="V19" s="170"/>
      <c r="W19" s="170"/>
      <c r="X19" s="170"/>
      <c r="Y19" s="170"/>
      <c r="Z19" s="168">
        <v>4</v>
      </c>
      <c r="AA19" s="168"/>
      <c r="AB19" s="168"/>
      <c r="AC19" s="53"/>
      <c r="AD19" s="170">
        <v>1391148</v>
      </c>
      <c r="AE19" s="170"/>
      <c r="AF19" s="170"/>
      <c r="AG19" s="170"/>
      <c r="AH19" s="170"/>
      <c r="AI19" s="170"/>
      <c r="AJ19" s="168">
        <v>5</v>
      </c>
      <c r="AK19" s="168"/>
      <c r="AL19" s="168"/>
      <c r="AM19" s="53"/>
      <c r="AN19" s="170">
        <v>1651562</v>
      </c>
      <c r="AO19" s="170"/>
      <c r="AP19" s="170"/>
      <c r="AQ19" s="170"/>
      <c r="AR19" s="170"/>
      <c r="AS19" s="170"/>
      <c r="AT19" s="168">
        <v>5</v>
      </c>
      <c r="AU19" s="168"/>
      <c r="AV19" s="168"/>
      <c r="AW19" s="53"/>
      <c r="AX19" s="170">
        <v>1293281</v>
      </c>
      <c r="AY19" s="170"/>
      <c r="AZ19" s="170"/>
      <c r="BA19" s="170"/>
      <c r="BB19" s="170"/>
      <c r="BC19" s="170"/>
      <c r="BD19" s="168">
        <v>4</v>
      </c>
      <c r="BE19" s="168"/>
      <c r="BF19" s="168"/>
      <c r="BG19" s="53"/>
      <c r="BH19" s="170">
        <v>773076</v>
      </c>
      <c r="BI19" s="170"/>
      <c r="BJ19" s="170"/>
      <c r="BK19" s="170"/>
      <c r="BL19" s="170"/>
      <c r="BM19" s="170"/>
      <c r="BN19" s="168">
        <v>3</v>
      </c>
      <c r="BO19" s="168"/>
      <c r="BP19" s="168"/>
    </row>
    <row r="20" spans="1:68" s="1" customFormat="1" ht="18.75" customHeight="1" x14ac:dyDescent="0.2">
      <c r="A20" s="169" t="s">
        <v>90</v>
      </c>
      <c r="B20" s="169"/>
      <c r="C20" s="169"/>
      <c r="D20" s="169"/>
      <c r="E20" s="169"/>
      <c r="F20" s="169"/>
      <c r="G20" s="169"/>
      <c r="H20" s="169"/>
      <c r="I20" s="47"/>
      <c r="J20" s="170">
        <v>294371</v>
      </c>
      <c r="K20" s="170"/>
      <c r="L20" s="170"/>
      <c r="M20" s="170"/>
      <c r="N20" s="170"/>
      <c r="O20" s="170"/>
      <c r="P20" s="168">
        <v>1</v>
      </c>
      <c r="Q20" s="168"/>
      <c r="R20" s="168"/>
      <c r="S20" s="53"/>
      <c r="T20" s="170">
        <v>456287</v>
      </c>
      <c r="U20" s="170"/>
      <c r="V20" s="170"/>
      <c r="W20" s="170"/>
      <c r="X20" s="170"/>
      <c r="Y20" s="170"/>
      <c r="Z20" s="168">
        <v>1</v>
      </c>
      <c r="AA20" s="168"/>
      <c r="AB20" s="168"/>
      <c r="AC20" s="53"/>
      <c r="AD20" s="170">
        <v>823930</v>
      </c>
      <c r="AE20" s="170"/>
      <c r="AF20" s="170"/>
      <c r="AG20" s="170"/>
      <c r="AH20" s="170"/>
      <c r="AI20" s="170"/>
      <c r="AJ20" s="168">
        <v>3</v>
      </c>
      <c r="AK20" s="168"/>
      <c r="AL20" s="168"/>
      <c r="AM20" s="53"/>
      <c r="AN20" s="170">
        <v>850667</v>
      </c>
      <c r="AO20" s="170"/>
      <c r="AP20" s="170"/>
      <c r="AQ20" s="170"/>
      <c r="AR20" s="170"/>
      <c r="AS20" s="170"/>
      <c r="AT20" s="168">
        <v>2</v>
      </c>
      <c r="AU20" s="168"/>
      <c r="AV20" s="168"/>
      <c r="AW20" s="53"/>
      <c r="AX20" s="170">
        <v>715450</v>
      </c>
      <c r="AY20" s="170"/>
      <c r="AZ20" s="170"/>
      <c r="BA20" s="170"/>
      <c r="BB20" s="170"/>
      <c r="BC20" s="170"/>
      <c r="BD20" s="168">
        <v>2</v>
      </c>
      <c r="BE20" s="168"/>
      <c r="BF20" s="168"/>
      <c r="BG20" s="53"/>
      <c r="BH20" s="170">
        <v>322535</v>
      </c>
      <c r="BI20" s="170"/>
      <c r="BJ20" s="170"/>
      <c r="BK20" s="170"/>
      <c r="BL20" s="170"/>
      <c r="BM20" s="170"/>
      <c r="BN20" s="168">
        <v>1</v>
      </c>
      <c r="BO20" s="168"/>
      <c r="BP20" s="168"/>
    </row>
    <row r="21" spans="1:68" s="1" customFormat="1" ht="18.75" customHeight="1" x14ac:dyDescent="0.2">
      <c r="A21" s="167" t="s">
        <v>167</v>
      </c>
      <c r="B21" s="167"/>
      <c r="C21" s="167"/>
      <c r="D21" s="167"/>
      <c r="E21" s="167"/>
      <c r="F21" s="167"/>
      <c r="G21" s="167"/>
      <c r="H21" s="167"/>
      <c r="I21" s="47"/>
      <c r="J21" s="170">
        <v>215344</v>
      </c>
      <c r="K21" s="170"/>
      <c r="L21" s="170"/>
      <c r="M21" s="170"/>
      <c r="N21" s="170"/>
      <c r="O21" s="170"/>
      <c r="P21" s="168">
        <v>0</v>
      </c>
      <c r="Q21" s="168"/>
      <c r="R21" s="168"/>
      <c r="S21" s="53"/>
      <c r="T21" s="170">
        <v>258690</v>
      </c>
      <c r="U21" s="170"/>
      <c r="V21" s="170"/>
      <c r="W21" s="170"/>
      <c r="X21" s="170"/>
      <c r="Y21" s="170"/>
      <c r="Z21" s="168">
        <v>1</v>
      </c>
      <c r="AA21" s="168"/>
      <c r="AB21" s="168"/>
      <c r="AC21" s="53"/>
      <c r="AD21" s="170">
        <v>617531</v>
      </c>
      <c r="AE21" s="170"/>
      <c r="AF21" s="170"/>
      <c r="AG21" s="170"/>
      <c r="AH21" s="170"/>
      <c r="AI21" s="170"/>
      <c r="AJ21" s="168">
        <v>2</v>
      </c>
      <c r="AK21" s="168"/>
      <c r="AL21" s="168"/>
      <c r="AM21" s="53"/>
      <c r="AN21" s="170">
        <v>863897</v>
      </c>
      <c r="AO21" s="170"/>
      <c r="AP21" s="170"/>
      <c r="AQ21" s="170"/>
      <c r="AR21" s="170"/>
      <c r="AS21" s="170"/>
      <c r="AT21" s="168">
        <v>3</v>
      </c>
      <c r="AU21" s="168"/>
      <c r="AV21" s="168"/>
      <c r="AW21" s="53"/>
      <c r="AX21" s="170">
        <v>858577</v>
      </c>
      <c r="AY21" s="170"/>
      <c r="AZ21" s="170"/>
      <c r="BA21" s="170"/>
      <c r="BB21" s="170"/>
      <c r="BC21" s="170"/>
      <c r="BD21" s="168">
        <v>2</v>
      </c>
      <c r="BE21" s="168"/>
      <c r="BF21" s="168"/>
      <c r="BG21" s="53"/>
      <c r="BH21" s="170">
        <v>361476</v>
      </c>
      <c r="BI21" s="170"/>
      <c r="BJ21" s="170"/>
      <c r="BK21" s="170"/>
      <c r="BL21" s="170"/>
      <c r="BM21" s="170"/>
      <c r="BN21" s="168">
        <v>1</v>
      </c>
      <c r="BO21" s="168"/>
      <c r="BP21" s="168"/>
    </row>
    <row r="22" spans="1:68" s="1" customFormat="1" ht="18.75" customHeight="1" x14ac:dyDescent="0.2">
      <c r="A22" s="169" t="s">
        <v>91</v>
      </c>
      <c r="B22" s="169"/>
      <c r="C22" s="169"/>
      <c r="D22" s="169"/>
      <c r="E22" s="169"/>
      <c r="F22" s="169"/>
      <c r="G22" s="169"/>
      <c r="H22" s="169"/>
      <c r="I22" s="47"/>
      <c r="J22" s="170">
        <v>207189</v>
      </c>
      <c r="K22" s="170"/>
      <c r="L22" s="170"/>
      <c r="M22" s="170"/>
      <c r="N22" s="170"/>
      <c r="O22" s="170"/>
      <c r="P22" s="168">
        <v>0</v>
      </c>
      <c r="Q22" s="168"/>
      <c r="R22" s="168"/>
      <c r="S22" s="53"/>
      <c r="T22" s="170">
        <v>292830</v>
      </c>
      <c r="U22" s="170"/>
      <c r="V22" s="170"/>
      <c r="W22" s="170"/>
      <c r="X22" s="170"/>
      <c r="Y22" s="170"/>
      <c r="Z22" s="168">
        <v>1</v>
      </c>
      <c r="AA22" s="168"/>
      <c r="AB22" s="168"/>
      <c r="AC22" s="53"/>
      <c r="AD22" s="170">
        <v>444115</v>
      </c>
      <c r="AE22" s="170"/>
      <c r="AF22" s="170"/>
      <c r="AG22" s="170"/>
      <c r="AH22" s="170"/>
      <c r="AI22" s="170"/>
      <c r="AJ22" s="168">
        <v>1</v>
      </c>
      <c r="AK22" s="168"/>
      <c r="AL22" s="168"/>
      <c r="AM22" s="53"/>
      <c r="AN22" s="170">
        <v>534493</v>
      </c>
      <c r="AO22" s="170"/>
      <c r="AP22" s="170"/>
      <c r="AQ22" s="170"/>
      <c r="AR22" s="170"/>
      <c r="AS22" s="170"/>
      <c r="AT22" s="168">
        <v>1</v>
      </c>
      <c r="AU22" s="168"/>
      <c r="AV22" s="168"/>
      <c r="AW22" s="53"/>
      <c r="AX22" s="170">
        <v>670340</v>
      </c>
      <c r="AY22" s="170"/>
      <c r="AZ22" s="170"/>
      <c r="BA22" s="170"/>
      <c r="BB22" s="170"/>
      <c r="BC22" s="170"/>
      <c r="BD22" s="168">
        <v>2</v>
      </c>
      <c r="BE22" s="168"/>
      <c r="BF22" s="168"/>
      <c r="BG22" s="53"/>
      <c r="BH22" s="170">
        <v>225551</v>
      </c>
      <c r="BI22" s="170"/>
      <c r="BJ22" s="170"/>
      <c r="BK22" s="170"/>
      <c r="BL22" s="170"/>
      <c r="BM22" s="170"/>
      <c r="BN22" s="168">
        <v>0</v>
      </c>
      <c r="BO22" s="168"/>
      <c r="BP22" s="168"/>
    </row>
    <row r="23" spans="1:68" s="1" customFormat="1" ht="18.75" customHeight="1" x14ac:dyDescent="0.2">
      <c r="A23" s="169" t="s">
        <v>175</v>
      </c>
      <c r="B23" s="169"/>
      <c r="C23" s="169"/>
      <c r="D23" s="169"/>
      <c r="E23" s="169"/>
      <c r="F23" s="169"/>
      <c r="G23" s="169"/>
      <c r="H23" s="169"/>
      <c r="I23" s="47"/>
      <c r="J23" s="170">
        <v>73621</v>
      </c>
      <c r="K23" s="170"/>
      <c r="L23" s="170"/>
      <c r="M23" s="170"/>
      <c r="N23" s="170"/>
      <c r="O23" s="170"/>
      <c r="P23" s="168">
        <v>0</v>
      </c>
      <c r="Q23" s="168"/>
      <c r="R23" s="168"/>
      <c r="S23" s="53"/>
      <c r="T23" s="170">
        <v>195754</v>
      </c>
      <c r="U23" s="170"/>
      <c r="V23" s="170"/>
      <c r="W23" s="170"/>
      <c r="X23" s="170"/>
      <c r="Y23" s="170"/>
      <c r="Z23" s="168">
        <v>0</v>
      </c>
      <c r="AA23" s="168"/>
      <c r="AB23" s="168"/>
      <c r="AC23" s="53"/>
      <c r="AD23" s="170">
        <v>298056</v>
      </c>
      <c r="AE23" s="170"/>
      <c r="AF23" s="170"/>
      <c r="AG23" s="170"/>
      <c r="AH23" s="170"/>
      <c r="AI23" s="170"/>
      <c r="AJ23" s="168">
        <v>1</v>
      </c>
      <c r="AK23" s="168"/>
      <c r="AL23" s="168"/>
      <c r="AM23" s="53"/>
      <c r="AN23" s="170">
        <v>384481</v>
      </c>
      <c r="AO23" s="170"/>
      <c r="AP23" s="170"/>
      <c r="AQ23" s="170"/>
      <c r="AR23" s="170"/>
      <c r="AS23" s="170"/>
      <c r="AT23" s="168">
        <v>1</v>
      </c>
      <c r="AU23" s="168"/>
      <c r="AV23" s="168"/>
      <c r="AW23" s="53"/>
      <c r="AX23" s="170">
        <v>306179</v>
      </c>
      <c r="AY23" s="170"/>
      <c r="AZ23" s="170"/>
      <c r="BA23" s="170"/>
      <c r="BB23" s="170"/>
      <c r="BC23" s="170"/>
      <c r="BD23" s="168">
        <v>0</v>
      </c>
      <c r="BE23" s="168"/>
      <c r="BF23" s="168"/>
      <c r="BG23" s="53"/>
      <c r="BH23" s="170">
        <v>133599</v>
      </c>
      <c r="BI23" s="170"/>
      <c r="BJ23" s="170"/>
      <c r="BK23" s="170"/>
      <c r="BL23" s="170"/>
      <c r="BM23" s="170"/>
      <c r="BN23" s="168">
        <v>0</v>
      </c>
      <c r="BO23" s="168"/>
      <c r="BP23" s="168"/>
    </row>
    <row r="24" spans="1:68" s="1" customFormat="1" ht="18.75" customHeight="1" x14ac:dyDescent="0.2">
      <c r="A24" s="169" t="s">
        <v>173</v>
      </c>
      <c r="B24" s="169"/>
      <c r="C24" s="169"/>
      <c r="D24" s="169"/>
      <c r="E24" s="169"/>
      <c r="F24" s="169"/>
      <c r="G24" s="169"/>
      <c r="H24" s="169"/>
      <c r="I24" s="47"/>
      <c r="J24" s="170">
        <v>102086</v>
      </c>
      <c r="K24" s="170"/>
      <c r="L24" s="170"/>
      <c r="M24" s="170"/>
      <c r="N24" s="170"/>
      <c r="O24" s="170"/>
      <c r="P24" s="168">
        <v>0</v>
      </c>
      <c r="Q24" s="168"/>
      <c r="R24" s="168"/>
      <c r="S24" s="53"/>
      <c r="T24" s="170">
        <v>143265</v>
      </c>
      <c r="U24" s="170"/>
      <c r="V24" s="170"/>
      <c r="W24" s="170"/>
      <c r="X24" s="170"/>
      <c r="Y24" s="170"/>
      <c r="Z24" s="168">
        <v>0</v>
      </c>
      <c r="AA24" s="168"/>
      <c r="AB24" s="168"/>
      <c r="AC24" s="53"/>
      <c r="AD24" s="170">
        <v>239592</v>
      </c>
      <c r="AE24" s="170"/>
      <c r="AF24" s="170"/>
      <c r="AG24" s="170"/>
      <c r="AH24" s="170"/>
      <c r="AI24" s="170"/>
      <c r="AJ24" s="168">
        <v>0</v>
      </c>
      <c r="AK24" s="168"/>
      <c r="AL24" s="168"/>
      <c r="AM24" s="53"/>
      <c r="AN24" s="170">
        <v>302675</v>
      </c>
      <c r="AO24" s="170"/>
      <c r="AP24" s="170"/>
      <c r="AQ24" s="170"/>
      <c r="AR24" s="170"/>
      <c r="AS24" s="170"/>
      <c r="AT24" s="168">
        <v>1</v>
      </c>
      <c r="AU24" s="168"/>
      <c r="AV24" s="168"/>
      <c r="AW24" s="53"/>
      <c r="AX24" s="170">
        <v>360387</v>
      </c>
      <c r="AY24" s="170"/>
      <c r="AZ24" s="170"/>
      <c r="BA24" s="170"/>
      <c r="BB24" s="170"/>
      <c r="BC24" s="170"/>
      <c r="BD24" s="168">
        <v>1</v>
      </c>
      <c r="BE24" s="168"/>
      <c r="BF24" s="168"/>
      <c r="BG24" s="53"/>
      <c r="BH24" s="170">
        <v>111281</v>
      </c>
      <c r="BI24" s="170"/>
      <c r="BJ24" s="170"/>
      <c r="BK24" s="170"/>
      <c r="BL24" s="170"/>
      <c r="BM24" s="170"/>
      <c r="BN24" s="168">
        <v>0</v>
      </c>
      <c r="BO24" s="168"/>
      <c r="BP24" s="168"/>
    </row>
    <row r="25" spans="1:68" s="1" customFormat="1" ht="18.75" customHeight="1" x14ac:dyDescent="0.2">
      <c r="A25" s="169" t="s">
        <v>92</v>
      </c>
      <c r="B25" s="169"/>
      <c r="C25" s="169"/>
      <c r="D25" s="169"/>
      <c r="E25" s="169"/>
      <c r="F25" s="169"/>
      <c r="G25" s="169"/>
      <c r="H25" s="169"/>
      <c r="I25" s="47"/>
      <c r="J25" s="170">
        <v>41248</v>
      </c>
      <c r="K25" s="170"/>
      <c r="L25" s="170"/>
      <c r="M25" s="170"/>
      <c r="N25" s="170"/>
      <c r="O25" s="170"/>
      <c r="P25" s="168">
        <v>0</v>
      </c>
      <c r="Q25" s="168"/>
      <c r="R25" s="168"/>
      <c r="S25" s="53"/>
      <c r="T25" s="170">
        <v>101442</v>
      </c>
      <c r="U25" s="170"/>
      <c r="V25" s="170"/>
      <c r="W25" s="170"/>
      <c r="X25" s="170"/>
      <c r="Y25" s="170"/>
      <c r="Z25" s="168">
        <v>0</v>
      </c>
      <c r="AA25" s="168"/>
      <c r="AB25" s="168"/>
      <c r="AC25" s="53"/>
      <c r="AD25" s="170">
        <v>97963</v>
      </c>
      <c r="AE25" s="170"/>
      <c r="AF25" s="170"/>
      <c r="AG25" s="170"/>
      <c r="AH25" s="170"/>
      <c r="AI25" s="170"/>
      <c r="AJ25" s="168">
        <v>0</v>
      </c>
      <c r="AK25" s="168"/>
      <c r="AL25" s="168"/>
      <c r="AM25" s="53"/>
      <c r="AN25" s="170">
        <v>124447</v>
      </c>
      <c r="AO25" s="170"/>
      <c r="AP25" s="170"/>
      <c r="AQ25" s="170"/>
      <c r="AR25" s="170"/>
      <c r="AS25" s="170"/>
      <c r="AT25" s="168">
        <v>0</v>
      </c>
      <c r="AU25" s="168"/>
      <c r="AV25" s="168"/>
      <c r="AW25" s="53"/>
      <c r="AX25" s="170">
        <v>92995</v>
      </c>
      <c r="AY25" s="170"/>
      <c r="AZ25" s="170"/>
      <c r="BA25" s="170"/>
      <c r="BB25" s="170"/>
      <c r="BC25" s="170"/>
      <c r="BD25" s="168">
        <v>0</v>
      </c>
      <c r="BE25" s="168"/>
      <c r="BF25" s="168"/>
      <c r="BG25" s="53"/>
      <c r="BH25" s="170">
        <v>71185</v>
      </c>
      <c r="BI25" s="170"/>
      <c r="BJ25" s="170"/>
      <c r="BK25" s="170"/>
      <c r="BL25" s="170"/>
      <c r="BM25" s="170"/>
      <c r="BN25" s="168">
        <v>0</v>
      </c>
      <c r="BO25" s="168"/>
      <c r="BP25" s="168"/>
    </row>
    <row r="26" spans="1:68" s="1" customFormat="1" ht="27" customHeight="1" x14ac:dyDescent="0.2">
      <c r="A26" s="216" t="s">
        <v>184</v>
      </c>
      <c r="B26" s="216"/>
      <c r="C26" s="216"/>
      <c r="D26" s="216"/>
      <c r="E26" s="216"/>
      <c r="F26" s="216"/>
      <c r="G26" s="216"/>
      <c r="H26" s="216"/>
      <c r="I26" s="47"/>
      <c r="J26" s="170">
        <v>42916</v>
      </c>
      <c r="K26" s="170"/>
      <c r="L26" s="170"/>
      <c r="M26" s="170"/>
      <c r="N26" s="170"/>
      <c r="O26" s="170"/>
      <c r="P26" s="168">
        <v>0</v>
      </c>
      <c r="Q26" s="168"/>
      <c r="R26" s="168"/>
      <c r="S26" s="53"/>
      <c r="T26" s="170">
        <v>52664</v>
      </c>
      <c r="U26" s="170"/>
      <c r="V26" s="170"/>
      <c r="W26" s="170"/>
      <c r="X26" s="170"/>
      <c r="Y26" s="170"/>
      <c r="Z26" s="168">
        <v>0</v>
      </c>
      <c r="AA26" s="168"/>
      <c r="AB26" s="168"/>
      <c r="AC26" s="53"/>
      <c r="AD26" s="170">
        <v>87702</v>
      </c>
      <c r="AE26" s="170"/>
      <c r="AF26" s="170"/>
      <c r="AG26" s="170"/>
      <c r="AH26" s="170"/>
      <c r="AI26" s="170"/>
      <c r="AJ26" s="168">
        <v>0</v>
      </c>
      <c r="AK26" s="168"/>
      <c r="AL26" s="168"/>
      <c r="AM26" s="53"/>
      <c r="AN26" s="170">
        <v>111298</v>
      </c>
      <c r="AO26" s="170"/>
      <c r="AP26" s="170"/>
      <c r="AQ26" s="170"/>
      <c r="AR26" s="170"/>
      <c r="AS26" s="170"/>
      <c r="AT26" s="168">
        <v>0</v>
      </c>
      <c r="AU26" s="168"/>
      <c r="AV26" s="168"/>
      <c r="AW26" s="53"/>
      <c r="AX26" s="170">
        <v>92353</v>
      </c>
      <c r="AY26" s="170"/>
      <c r="AZ26" s="170"/>
      <c r="BA26" s="170"/>
      <c r="BB26" s="170"/>
      <c r="BC26" s="170"/>
      <c r="BD26" s="168">
        <v>0</v>
      </c>
      <c r="BE26" s="168"/>
      <c r="BF26" s="168"/>
      <c r="BG26" s="53"/>
      <c r="BH26" s="170">
        <v>43529</v>
      </c>
      <c r="BI26" s="170"/>
      <c r="BJ26" s="170"/>
      <c r="BK26" s="170"/>
      <c r="BL26" s="170"/>
      <c r="BM26" s="170"/>
      <c r="BN26" s="168">
        <v>0</v>
      </c>
      <c r="BO26" s="168"/>
      <c r="BP26" s="168"/>
    </row>
    <row r="27" spans="1:68" s="1" customFormat="1" ht="18.75" customHeight="1" x14ac:dyDescent="0.2">
      <c r="A27" s="169" t="s">
        <v>163</v>
      </c>
      <c r="B27" s="169"/>
      <c r="C27" s="169"/>
      <c r="D27" s="169"/>
      <c r="E27" s="169"/>
      <c r="F27" s="169"/>
      <c r="G27" s="169"/>
      <c r="H27" s="169"/>
      <c r="I27" s="47"/>
      <c r="J27" s="170">
        <v>46142</v>
      </c>
      <c r="K27" s="170"/>
      <c r="L27" s="170"/>
      <c r="M27" s="170"/>
      <c r="N27" s="170"/>
      <c r="O27" s="170"/>
      <c r="P27" s="168">
        <v>0</v>
      </c>
      <c r="Q27" s="168"/>
      <c r="R27" s="168"/>
      <c r="S27" s="53"/>
      <c r="T27" s="170" t="s">
        <v>180</v>
      </c>
      <c r="U27" s="170"/>
      <c r="V27" s="170"/>
      <c r="W27" s="170"/>
      <c r="X27" s="170"/>
      <c r="Y27" s="170"/>
      <c r="Z27" s="168"/>
      <c r="AA27" s="168"/>
      <c r="AB27" s="168"/>
      <c r="AC27" s="53"/>
      <c r="AD27" s="170" t="s">
        <v>180</v>
      </c>
      <c r="AE27" s="170"/>
      <c r="AF27" s="170"/>
      <c r="AG27" s="170"/>
      <c r="AH27" s="170"/>
      <c r="AI27" s="170"/>
      <c r="AJ27" s="168"/>
      <c r="AK27" s="168"/>
      <c r="AL27" s="168"/>
      <c r="AM27" s="53"/>
      <c r="AN27" s="170" t="s">
        <v>180</v>
      </c>
      <c r="AO27" s="170"/>
      <c r="AP27" s="170"/>
      <c r="AQ27" s="170"/>
      <c r="AR27" s="170"/>
      <c r="AS27" s="170"/>
      <c r="AT27" s="168"/>
      <c r="AU27" s="168"/>
      <c r="AV27" s="168"/>
      <c r="AW27" s="53"/>
      <c r="AX27" s="170" t="s">
        <v>180</v>
      </c>
      <c r="AY27" s="170"/>
      <c r="AZ27" s="170"/>
      <c r="BA27" s="170"/>
      <c r="BB27" s="170"/>
      <c r="BC27" s="170"/>
      <c r="BD27" s="168"/>
      <c r="BE27" s="168"/>
      <c r="BF27" s="168"/>
      <c r="BG27" s="53"/>
      <c r="BH27" s="170" t="s">
        <v>180</v>
      </c>
      <c r="BI27" s="170"/>
      <c r="BJ27" s="170"/>
      <c r="BK27" s="170"/>
      <c r="BL27" s="170"/>
      <c r="BM27" s="170"/>
      <c r="BN27" s="168"/>
      <c r="BO27" s="168"/>
      <c r="BP27" s="168"/>
    </row>
    <row r="28" spans="1:68" s="1" customFormat="1" ht="18.75" customHeight="1" x14ac:dyDescent="0.2">
      <c r="A28" s="169" t="s">
        <v>177</v>
      </c>
      <c r="B28" s="169"/>
      <c r="C28" s="169"/>
      <c r="D28" s="169"/>
      <c r="E28" s="169"/>
      <c r="F28" s="169"/>
      <c r="G28" s="169"/>
      <c r="H28" s="169"/>
      <c r="I28" s="47"/>
      <c r="J28" s="170" t="s">
        <v>180</v>
      </c>
      <c r="K28" s="170"/>
      <c r="L28" s="170"/>
      <c r="M28" s="170"/>
      <c r="N28" s="170"/>
      <c r="O28" s="170"/>
      <c r="P28" s="168"/>
      <c r="Q28" s="168"/>
      <c r="R28" s="168"/>
      <c r="S28" s="53"/>
      <c r="T28" s="170" t="s">
        <v>180</v>
      </c>
      <c r="U28" s="170"/>
      <c r="V28" s="170"/>
      <c r="W28" s="170"/>
      <c r="X28" s="170"/>
      <c r="Y28" s="170"/>
      <c r="Z28" s="168"/>
      <c r="AA28" s="168"/>
      <c r="AB28" s="168"/>
      <c r="AC28" s="53"/>
      <c r="AD28" s="170" t="s">
        <v>180</v>
      </c>
      <c r="AE28" s="170"/>
      <c r="AF28" s="170"/>
      <c r="AG28" s="170"/>
      <c r="AH28" s="170"/>
      <c r="AI28" s="170"/>
      <c r="AJ28" s="168"/>
      <c r="AK28" s="168"/>
      <c r="AL28" s="168"/>
      <c r="AM28" s="53"/>
      <c r="AN28" s="170" t="s">
        <v>180</v>
      </c>
      <c r="AO28" s="170"/>
      <c r="AP28" s="170"/>
      <c r="AQ28" s="170"/>
      <c r="AR28" s="170"/>
      <c r="AS28" s="170"/>
      <c r="AT28" s="168"/>
      <c r="AU28" s="168"/>
      <c r="AV28" s="168"/>
      <c r="AW28" s="53"/>
      <c r="AX28" s="170">
        <v>33661</v>
      </c>
      <c r="AY28" s="170"/>
      <c r="AZ28" s="170"/>
      <c r="BA28" s="170"/>
      <c r="BB28" s="170"/>
      <c r="BC28" s="170"/>
      <c r="BD28" s="168">
        <v>0</v>
      </c>
      <c r="BE28" s="168"/>
      <c r="BF28" s="168"/>
      <c r="BG28" s="53"/>
      <c r="BH28" s="170" t="s">
        <v>180</v>
      </c>
      <c r="BI28" s="170"/>
      <c r="BJ28" s="170"/>
      <c r="BK28" s="170"/>
      <c r="BL28" s="170"/>
      <c r="BM28" s="170"/>
      <c r="BN28" s="168"/>
      <c r="BO28" s="168"/>
      <c r="BP28" s="168"/>
    </row>
    <row r="29" spans="1:68" s="1" customFormat="1" ht="18.75" customHeight="1" x14ac:dyDescent="0.2">
      <c r="A29" s="169" t="s">
        <v>178</v>
      </c>
      <c r="B29" s="169"/>
      <c r="C29" s="169"/>
      <c r="D29" s="169"/>
      <c r="E29" s="169"/>
      <c r="F29" s="169"/>
      <c r="G29" s="169"/>
      <c r="H29" s="169"/>
      <c r="I29" s="47"/>
      <c r="J29" s="170" t="s">
        <v>180</v>
      </c>
      <c r="K29" s="170"/>
      <c r="L29" s="170"/>
      <c r="M29" s="170"/>
      <c r="N29" s="170"/>
      <c r="O29" s="170"/>
      <c r="P29" s="168"/>
      <c r="Q29" s="168"/>
      <c r="R29" s="168"/>
      <c r="S29" s="53"/>
      <c r="T29" s="170" t="s">
        <v>180</v>
      </c>
      <c r="U29" s="170"/>
      <c r="V29" s="170"/>
      <c r="W29" s="170"/>
      <c r="X29" s="170"/>
      <c r="Y29" s="170"/>
      <c r="Z29" s="168"/>
      <c r="AA29" s="168"/>
      <c r="AB29" s="168"/>
      <c r="AC29" s="53"/>
      <c r="AD29" s="170" t="s">
        <v>180</v>
      </c>
      <c r="AE29" s="170"/>
      <c r="AF29" s="170"/>
      <c r="AG29" s="170"/>
      <c r="AH29" s="170"/>
      <c r="AI29" s="170"/>
      <c r="AJ29" s="168"/>
      <c r="AK29" s="168"/>
      <c r="AL29" s="168"/>
      <c r="AM29" s="53"/>
      <c r="AN29" s="170" t="s">
        <v>180</v>
      </c>
      <c r="AO29" s="170"/>
      <c r="AP29" s="170"/>
      <c r="AQ29" s="170"/>
      <c r="AR29" s="170"/>
      <c r="AS29" s="170"/>
      <c r="AT29" s="168"/>
      <c r="AU29" s="168"/>
      <c r="AV29" s="168"/>
      <c r="AW29" s="53"/>
      <c r="AX29" s="170">
        <v>16970</v>
      </c>
      <c r="AY29" s="170"/>
      <c r="AZ29" s="170"/>
      <c r="BA29" s="170"/>
      <c r="BB29" s="170"/>
      <c r="BC29" s="170"/>
      <c r="BD29" s="168">
        <v>0</v>
      </c>
      <c r="BE29" s="168"/>
      <c r="BF29" s="168"/>
      <c r="BG29" s="53"/>
      <c r="BH29" s="170" t="s">
        <v>180</v>
      </c>
      <c r="BI29" s="170"/>
      <c r="BJ29" s="170"/>
      <c r="BK29" s="170"/>
      <c r="BL29" s="170"/>
      <c r="BM29" s="170"/>
      <c r="BN29" s="168"/>
      <c r="BO29" s="168"/>
      <c r="BP29" s="168"/>
    </row>
    <row r="30" spans="1:68" s="1" customFormat="1" ht="27" customHeight="1" x14ac:dyDescent="0.2">
      <c r="A30" s="216" t="s">
        <v>179</v>
      </c>
      <c r="B30" s="216"/>
      <c r="C30" s="216"/>
      <c r="D30" s="216"/>
      <c r="E30" s="216"/>
      <c r="F30" s="216"/>
      <c r="G30" s="216"/>
      <c r="H30" s="216"/>
      <c r="I30" s="47"/>
      <c r="J30" s="170" t="s">
        <v>180</v>
      </c>
      <c r="K30" s="170"/>
      <c r="L30" s="170"/>
      <c r="M30" s="170"/>
      <c r="N30" s="170"/>
      <c r="O30" s="170"/>
      <c r="P30" s="168"/>
      <c r="Q30" s="168"/>
      <c r="R30" s="168"/>
      <c r="S30" s="53"/>
      <c r="T30" s="170" t="s">
        <v>180</v>
      </c>
      <c r="U30" s="170"/>
      <c r="V30" s="170"/>
      <c r="W30" s="170"/>
      <c r="X30" s="170"/>
      <c r="Y30" s="170"/>
      <c r="Z30" s="168"/>
      <c r="AA30" s="168"/>
      <c r="AB30" s="168"/>
      <c r="AC30" s="53"/>
      <c r="AD30" s="170" t="s">
        <v>180</v>
      </c>
      <c r="AE30" s="170"/>
      <c r="AF30" s="170"/>
      <c r="AG30" s="170"/>
      <c r="AH30" s="170"/>
      <c r="AI30" s="170"/>
      <c r="AJ30" s="168"/>
      <c r="AK30" s="168"/>
      <c r="AL30" s="168"/>
      <c r="AM30" s="53"/>
      <c r="AN30" s="170" t="s">
        <v>180</v>
      </c>
      <c r="AO30" s="170"/>
      <c r="AP30" s="170"/>
      <c r="AQ30" s="170"/>
      <c r="AR30" s="170"/>
      <c r="AS30" s="170"/>
      <c r="AT30" s="168"/>
      <c r="AU30" s="168"/>
      <c r="AV30" s="168"/>
      <c r="AW30" s="53"/>
      <c r="AX30" s="170">
        <v>6620</v>
      </c>
      <c r="AY30" s="170"/>
      <c r="AZ30" s="170"/>
      <c r="BA30" s="170"/>
      <c r="BB30" s="170"/>
      <c r="BC30" s="170"/>
      <c r="BD30" s="168">
        <v>0</v>
      </c>
      <c r="BE30" s="168"/>
      <c r="BF30" s="168"/>
      <c r="BG30" s="53"/>
      <c r="BH30" s="170" t="s">
        <v>180</v>
      </c>
      <c r="BI30" s="170"/>
      <c r="BJ30" s="170"/>
      <c r="BK30" s="170"/>
      <c r="BL30" s="170"/>
      <c r="BM30" s="170"/>
      <c r="BN30" s="168"/>
      <c r="BO30" s="168"/>
      <c r="BP30" s="168"/>
    </row>
    <row r="31" spans="1:68" s="1" customFormat="1" ht="18.75" customHeight="1" x14ac:dyDescent="0.2">
      <c r="A31" s="169" t="s">
        <v>3</v>
      </c>
      <c r="B31" s="169"/>
      <c r="C31" s="169"/>
      <c r="D31" s="169"/>
      <c r="E31" s="169"/>
      <c r="F31" s="169"/>
      <c r="G31" s="169"/>
      <c r="H31" s="169"/>
      <c r="I31" s="47"/>
      <c r="J31" s="167">
        <f>SUM(J18:O30)</f>
        <v>2569129</v>
      </c>
      <c r="K31" s="167"/>
      <c r="L31" s="167"/>
      <c r="M31" s="167"/>
      <c r="N31" s="167"/>
      <c r="O31" s="167"/>
      <c r="P31" s="168">
        <f>SUM(P18:R30)</f>
        <v>8</v>
      </c>
      <c r="Q31" s="168"/>
      <c r="R31" s="168"/>
      <c r="S31" s="53"/>
      <c r="T31" s="167">
        <f>SUM(T18:Y30)</f>
        <v>4120669</v>
      </c>
      <c r="U31" s="167"/>
      <c r="V31" s="167"/>
      <c r="W31" s="167"/>
      <c r="X31" s="167"/>
      <c r="Y31" s="167"/>
      <c r="Z31" s="168">
        <f>SUM(Z18:AB30)</f>
        <v>13</v>
      </c>
      <c r="AA31" s="168"/>
      <c r="AB31" s="168"/>
      <c r="AC31" s="53"/>
      <c r="AD31" s="167">
        <f>SUM(AD18:AI30)</f>
        <v>6172102</v>
      </c>
      <c r="AE31" s="167"/>
      <c r="AF31" s="167"/>
      <c r="AG31" s="167"/>
      <c r="AH31" s="167"/>
      <c r="AI31" s="167"/>
      <c r="AJ31" s="168">
        <f>SUM(AJ18:AL30)</f>
        <v>19</v>
      </c>
      <c r="AK31" s="168"/>
      <c r="AL31" s="168"/>
      <c r="AM31" s="53"/>
      <c r="AN31" s="167">
        <f>SUM(AN18:AS30)</f>
        <v>7414307</v>
      </c>
      <c r="AO31" s="167"/>
      <c r="AP31" s="167"/>
      <c r="AQ31" s="167"/>
      <c r="AR31" s="167"/>
      <c r="AS31" s="167"/>
      <c r="AT31" s="168">
        <f>SUM(AT18:AV30)</f>
        <v>22</v>
      </c>
      <c r="AU31" s="168"/>
      <c r="AV31" s="168"/>
      <c r="AW31" s="53"/>
      <c r="AX31" s="170">
        <f>SUM(AX18:BC30)</f>
        <v>6446897</v>
      </c>
      <c r="AY31" s="170"/>
      <c r="AZ31" s="170"/>
      <c r="BA31" s="170"/>
      <c r="BB31" s="170"/>
      <c r="BC31" s="170"/>
      <c r="BD31" s="168">
        <f>SUM(BD18:BF30)</f>
        <v>17</v>
      </c>
      <c r="BE31" s="168"/>
      <c r="BF31" s="168"/>
      <c r="BG31" s="53"/>
      <c r="BH31" s="170">
        <f>SUM(BH18:BM30)</f>
        <v>3510612</v>
      </c>
      <c r="BI31" s="170"/>
      <c r="BJ31" s="170"/>
      <c r="BK31" s="170"/>
      <c r="BL31" s="170"/>
      <c r="BM31" s="170"/>
      <c r="BN31" s="168">
        <f>SUM(BN18:BP30)</f>
        <v>11</v>
      </c>
      <c r="BO31" s="168"/>
      <c r="BP31" s="168"/>
    </row>
    <row r="32" spans="1:68" ht="26.25" customHeight="1" x14ac:dyDescent="0.2"/>
    <row r="33" spans="1:58" ht="18.75" customHeight="1" x14ac:dyDescent="0.2">
      <c r="J33" s="173" t="s">
        <v>136</v>
      </c>
      <c r="K33" s="173"/>
      <c r="L33" s="173"/>
      <c r="M33" s="173"/>
      <c r="N33" s="173"/>
      <c r="O33" s="173"/>
      <c r="P33" s="173"/>
      <c r="Q33" s="173"/>
      <c r="R33" s="173"/>
      <c r="T33" s="173" t="s">
        <v>132</v>
      </c>
      <c r="U33" s="173"/>
      <c r="V33" s="173"/>
      <c r="W33" s="173"/>
      <c r="X33" s="173"/>
      <c r="Y33" s="173"/>
      <c r="Z33" s="173"/>
      <c r="AA33" s="173"/>
      <c r="AB33" s="173"/>
      <c r="AD33" s="173" t="s">
        <v>133</v>
      </c>
      <c r="AE33" s="173"/>
      <c r="AF33" s="173"/>
      <c r="AG33" s="173"/>
      <c r="AH33" s="173"/>
      <c r="AI33" s="173"/>
      <c r="AJ33" s="173"/>
      <c r="AK33" s="173"/>
      <c r="AL33" s="173"/>
      <c r="AN33" s="173" t="s">
        <v>134</v>
      </c>
      <c r="AO33" s="173"/>
      <c r="AP33" s="173"/>
      <c r="AQ33" s="173"/>
      <c r="AR33" s="173"/>
      <c r="AS33" s="173"/>
      <c r="AT33" s="173"/>
      <c r="AU33" s="173"/>
      <c r="AV33" s="173"/>
      <c r="AX33" s="173" t="s">
        <v>135</v>
      </c>
      <c r="AY33" s="173"/>
      <c r="AZ33" s="173"/>
      <c r="BA33" s="173"/>
      <c r="BB33" s="173"/>
      <c r="BC33" s="173"/>
      <c r="BD33" s="173"/>
      <c r="BE33" s="173"/>
      <c r="BF33" s="173"/>
    </row>
    <row r="34" spans="1:58" s="1" customFormat="1" ht="18.75" customHeight="1" x14ac:dyDescent="0.2">
      <c r="A34" s="169" t="s">
        <v>88</v>
      </c>
      <c r="B34" s="169"/>
      <c r="C34" s="169"/>
      <c r="D34" s="169"/>
      <c r="E34" s="169"/>
      <c r="F34" s="169"/>
      <c r="G34" s="169"/>
      <c r="H34" s="169"/>
      <c r="I34" s="47"/>
      <c r="J34" s="170">
        <v>2515841</v>
      </c>
      <c r="K34" s="170"/>
      <c r="L34" s="170"/>
      <c r="M34" s="170"/>
      <c r="N34" s="170"/>
      <c r="O34" s="170"/>
      <c r="P34" s="168">
        <v>9</v>
      </c>
      <c r="Q34" s="168"/>
      <c r="R34" s="168"/>
      <c r="S34" s="54"/>
      <c r="T34" s="170">
        <v>2407699</v>
      </c>
      <c r="U34" s="170"/>
      <c r="V34" s="170"/>
      <c r="W34" s="170"/>
      <c r="X34" s="170"/>
      <c r="Y34" s="170"/>
      <c r="Z34" s="168">
        <v>8</v>
      </c>
      <c r="AA34" s="168"/>
      <c r="AB34" s="168"/>
      <c r="AC34" s="53"/>
      <c r="AD34" s="170">
        <v>1352723</v>
      </c>
      <c r="AE34" s="170"/>
      <c r="AF34" s="170"/>
      <c r="AG34" s="170"/>
      <c r="AH34" s="170"/>
      <c r="AI34" s="170"/>
      <c r="AJ34" s="168">
        <v>6</v>
      </c>
      <c r="AK34" s="168"/>
      <c r="AL34" s="168"/>
      <c r="AM34" s="53"/>
      <c r="AN34" s="170">
        <v>664805</v>
      </c>
      <c r="AO34" s="170"/>
      <c r="AP34" s="170"/>
      <c r="AQ34" s="170"/>
      <c r="AR34" s="170"/>
      <c r="AS34" s="170"/>
      <c r="AT34" s="168">
        <v>3</v>
      </c>
      <c r="AU34" s="168"/>
      <c r="AV34" s="168"/>
      <c r="AW34" s="53"/>
      <c r="AX34" s="170">
        <v>2250966</v>
      </c>
      <c r="AY34" s="170"/>
      <c r="AZ34" s="170"/>
      <c r="BA34" s="170"/>
      <c r="BB34" s="170"/>
      <c r="BC34" s="170"/>
      <c r="BD34" s="168">
        <v>8</v>
      </c>
      <c r="BE34" s="168"/>
      <c r="BF34" s="168"/>
    </row>
    <row r="35" spans="1:58" s="1" customFormat="1" ht="18.75" customHeight="1" x14ac:dyDescent="0.2">
      <c r="A35" s="169" t="s">
        <v>166</v>
      </c>
      <c r="B35" s="169"/>
      <c r="C35" s="169"/>
      <c r="D35" s="169"/>
      <c r="E35" s="169"/>
      <c r="F35" s="169"/>
      <c r="G35" s="169"/>
      <c r="H35" s="169"/>
      <c r="I35" s="47"/>
      <c r="J35" s="170">
        <v>1485947</v>
      </c>
      <c r="K35" s="170"/>
      <c r="L35" s="170"/>
      <c r="M35" s="170"/>
      <c r="N35" s="170"/>
      <c r="O35" s="170"/>
      <c r="P35" s="168">
        <v>5</v>
      </c>
      <c r="Q35" s="168"/>
      <c r="R35" s="168"/>
      <c r="S35" s="53"/>
      <c r="T35" s="170">
        <v>1090665</v>
      </c>
      <c r="U35" s="170"/>
      <c r="V35" s="170"/>
      <c r="W35" s="170"/>
      <c r="X35" s="170"/>
      <c r="Y35" s="170"/>
      <c r="Z35" s="168">
        <v>3</v>
      </c>
      <c r="AA35" s="168"/>
      <c r="AB35" s="168"/>
      <c r="AC35" s="53"/>
      <c r="AD35" s="170">
        <v>573324</v>
      </c>
      <c r="AE35" s="170"/>
      <c r="AF35" s="170"/>
      <c r="AG35" s="170"/>
      <c r="AH35" s="170"/>
      <c r="AI35" s="170"/>
      <c r="AJ35" s="168">
        <v>2</v>
      </c>
      <c r="AK35" s="168"/>
      <c r="AL35" s="168"/>
      <c r="AM35" s="53"/>
      <c r="AN35" s="170">
        <v>291870</v>
      </c>
      <c r="AO35" s="170"/>
      <c r="AP35" s="170"/>
      <c r="AQ35" s="170"/>
      <c r="AR35" s="170"/>
      <c r="AS35" s="170"/>
      <c r="AT35" s="168">
        <v>1</v>
      </c>
      <c r="AU35" s="168"/>
      <c r="AV35" s="168"/>
      <c r="AW35" s="53"/>
      <c r="AX35" s="170">
        <v>1266801</v>
      </c>
      <c r="AY35" s="170"/>
      <c r="AZ35" s="170"/>
      <c r="BA35" s="170"/>
      <c r="BB35" s="170"/>
      <c r="BC35" s="170"/>
      <c r="BD35" s="168">
        <v>4</v>
      </c>
      <c r="BE35" s="168"/>
      <c r="BF35" s="168"/>
    </row>
    <row r="36" spans="1:58" s="1" customFormat="1" ht="18.75" customHeight="1" x14ac:dyDescent="0.2">
      <c r="A36" s="169" t="s">
        <v>90</v>
      </c>
      <c r="B36" s="169"/>
      <c r="C36" s="169"/>
      <c r="D36" s="169"/>
      <c r="E36" s="169"/>
      <c r="F36" s="169"/>
      <c r="G36" s="169"/>
      <c r="H36" s="169"/>
      <c r="I36" s="47"/>
      <c r="J36" s="170">
        <v>784976</v>
      </c>
      <c r="K36" s="170"/>
      <c r="L36" s="170"/>
      <c r="M36" s="170"/>
      <c r="N36" s="170"/>
      <c r="O36" s="170"/>
      <c r="P36" s="168">
        <v>3</v>
      </c>
      <c r="Q36" s="168"/>
      <c r="R36" s="168"/>
      <c r="S36" s="53"/>
      <c r="T36" s="170">
        <v>1155683</v>
      </c>
      <c r="U36" s="170"/>
      <c r="V36" s="170"/>
      <c r="W36" s="170"/>
      <c r="X36" s="170"/>
      <c r="Y36" s="170"/>
      <c r="Z36" s="168">
        <v>3</v>
      </c>
      <c r="AA36" s="168"/>
      <c r="AB36" s="168"/>
      <c r="AC36" s="53"/>
      <c r="AD36" s="170">
        <v>436220</v>
      </c>
      <c r="AE36" s="170"/>
      <c r="AF36" s="170"/>
      <c r="AG36" s="170"/>
      <c r="AH36" s="170"/>
      <c r="AI36" s="170"/>
      <c r="AJ36" s="168">
        <v>2</v>
      </c>
      <c r="AK36" s="168"/>
      <c r="AL36" s="168"/>
      <c r="AM36" s="53"/>
      <c r="AN36" s="170">
        <v>233407</v>
      </c>
      <c r="AO36" s="170"/>
      <c r="AP36" s="170"/>
      <c r="AQ36" s="170"/>
      <c r="AR36" s="170"/>
      <c r="AS36" s="170"/>
      <c r="AT36" s="168">
        <v>1</v>
      </c>
      <c r="AU36" s="168"/>
      <c r="AV36" s="168"/>
      <c r="AW36" s="53"/>
      <c r="AX36" s="170">
        <v>1040756</v>
      </c>
      <c r="AY36" s="170"/>
      <c r="AZ36" s="170"/>
      <c r="BA36" s="170"/>
      <c r="BB36" s="170"/>
      <c r="BC36" s="170"/>
      <c r="BD36" s="168">
        <v>4</v>
      </c>
      <c r="BE36" s="168"/>
      <c r="BF36" s="168"/>
    </row>
    <row r="37" spans="1:58" s="1" customFormat="1" ht="18.75" customHeight="1" x14ac:dyDescent="0.2">
      <c r="A37" s="167" t="s">
        <v>167</v>
      </c>
      <c r="B37" s="167"/>
      <c r="C37" s="167"/>
      <c r="D37" s="167"/>
      <c r="E37" s="167"/>
      <c r="F37" s="167"/>
      <c r="G37" s="167"/>
      <c r="H37" s="167"/>
      <c r="I37" s="47"/>
      <c r="J37" s="170">
        <v>694630</v>
      </c>
      <c r="K37" s="170"/>
      <c r="L37" s="170"/>
      <c r="M37" s="170"/>
      <c r="N37" s="170"/>
      <c r="O37" s="170"/>
      <c r="P37" s="168">
        <v>2</v>
      </c>
      <c r="Q37" s="168"/>
      <c r="R37" s="168"/>
      <c r="S37" s="53"/>
      <c r="T37" s="170">
        <v>3180219</v>
      </c>
      <c r="U37" s="170"/>
      <c r="V37" s="170"/>
      <c r="W37" s="170"/>
      <c r="X37" s="170"/>
      <c r="Y37" s="170"/>
      <c r="Z37" s="168">
        <v>10</v>
      </c>
      <c r="AA37" s="168"/>
      <c r="AB37" s="168"/>
      <c r="AC37" s="53"/>
      <c r="AD37" s="170">
        <v>286302</v>
      </c>
      <c r="AE37" s="170"/>
      <c r="AF37" s="170"/>
      <c r="AG37" s="170"/>
      <c r="AH37" s="170"/>
      <c r="AI37" s="170"/>
      <c r="AJ37" s="168">
        <v>1</v>
      </c>
      <c r="AK37" s="168"/>
      <c r="AL37" s="168"/>
      <c r="AM37" s="53"/>
      <c r="AN37" s="170">
        <v>173826</v>
      </c>
      <c r="AO37" s="170"/>
      <c r="AP37" s="170"/>
      <c r="AQ37" s="170"/>
      <c r="AR37" s="170"/>
      <c r="AS37" s="170"/>
      <c r="AT37" s="168">
        <v>1</v>
      </c>
      <c r="AU37" s="168"/>
      <c r="AV37" s="168"/>
      <c r="AW37" s="53"/>
      <c r="AX37" s="170">
        <v>540338</v>
      </c>
      <c r="AY37" s="170"/>
      <c r="AZ37" s="170"/>
      <c r="BA37" s="170"/>
      <c r="BB37" s="170"/>
      <c r="BC37" s="170"/>
      <c r="BD37" s="168">
        <v>2</v>
      </c>
      <c r="BE37" s="168"/>
      <c r="BF37" s="168"/>
    </row>
    <row r="38" spans="1:58" s="1" customFormat="1" ht="18.75" customHeight="1" x14ac:dyDescent="0.2">
      <c r="A38" s="169" t="s">
        <v>91</v>
      </c>
      <c r="B38" s="169"/>
      <c r="C38" s="169"/>
      <c r="D38" s="169"/>
      <c r="E38" s="169"/>
      <c r="F38" s="169"/>
      <c r="G38" s="169"/>
      <c r="H38" s="169"/>
      <c r="I38" s="47"/>
      <c r="J38" s="170">
        <v>408606</v>
      </c>
      <c r="K38" s="170"/>
      <c r="L38" s="170"/>
      <c r="M38" s="170"/>
      <c r="N38" s="170"/>
      <c r="O38" s="170"/>
      <c r="P38" s="168">
        <v>1</v>
      </c>
      <c r="Q38" s="168"/>
      <c r="R38" s="168"/>
      <c r="S38" s="53"/>
      <c r="T38" s="170">
        <v>736156</v>
      </c>
      <c r="U38" s="170"/>
      <c r="V38" s="170"/>
      <c r="W38" s="170"/>
      <c r="X38" s="170"/>
      <c r="Y38" s="170"/>
      <c r="Z38" s="168">
        <v>2</v>
      </c>
      <c r="AA38" s="168"/>
      <c r="AB38" s="168"/>
      <c r="AC38" s="53"/>
      <c r="AD38" s="170">
        <v>173117</v>
      </c>
      <c r="AE38" s="170"/>
      <c r="AF38" s="170"/>
      <c r="AG38" s="170"/>
      <c r="AH38" s="170"/>
      <c r="AI38" s="170"/>
      <c r="AJ38" s="168">
        <v>0</v>
      </c>
      <c r="AK38" s="168"/>
      <c r="AL38" s="168"/>
      <c r="AM38" s="53"/>
      <c r="AN38" s="170">
        <v>108021</v>
      </c>
      <c r="AO38" s="170"/>
      <c r="AP38" s="170"/>
      <c r="AQ38" s="170"/>
      <c r="AR38" s="170"/>
      <c r="AS38" s="170"/>
      <c r="AT38" s="168">
        <v>0</v>
      </c>
      <c r="AU38" s="168"/>
      <c r="AV38" s="168"/>
      <c r="AW38" s="53"/>
      <c r="AX38" s="170">
        <v>365658</v>
      </c>
      <c r="AY38" s="170"/>
      <c r="AZ38" s="170"/>
      <c r="BA38" s="170"/>
      <c r="BB38" s="170"/>
      <c r="BC38" s="170"/>
      <c r="BD38" s="168">
        <v>1</v>
      </c>
      <c r="BE38" s="168"/>
      <c r="BF38" s="168"/>
    </row>
    <row r="39" spans="1:58" s="1" customFormat="1" ht="18.75" customHeight="1" x14ac:dyDescent="0.2">
      <c r="A39" s="169" t="s">
        <v>175</v>
      </c>
      <c r="B39" s="169"/>
      <c r="C39" s="169"/>
      <c r="D39" s="169"/>
      <c r="E39" s="169"/>
      <c r="F39" s="169"/>
      <c r="G39" s="169"/>
      <c r="H39" s="169"/>
      <c r="I39" s="47"/>
      <c r="J39" s="170">
        <v>382732</v>
      </c>
      <c r="K39" s="170"/>
      <c r="L39" s="170"/>
      <c r="M39" s="170"/>
      <c r="N39" s="170"/>
      <c r="O39" s="170"/>
      <c r="P39" s="168">
        <v>1</v>
      </c>
      <c r="Q39" s="168"/>
      <c r="R39" s="168"/>
      <c r="S39" s="53"/>
      <c r="T39" s="170">
        <v>303480</v>
      </c>
      <c r="U39" s="170"/>
      <c r="V39" s="170"/>
      <c r="W39" s="170"/>
      <c r="X39" s="170"/>
      <c r="Y39" s="170"/>
      <c r="Z39" s="168">
        <v>1</v>
      </c>
      <c r="AA39" s="168"/>
      <c r="AB39" s="168"/>
      <c r="AC39" s="53"/>
      <c r="AD39" s="170">
        <v>113898</v>
      </c>
      <c r="AE39" s="170"/>
      <c r="AF39" s="170"/>
      <c r="AG39" s="170"/>
      <c r="AH39" s="170"/>
      <c r="AI39" s="170"/>
      <c r="AJ39" s="168">
        <v>0</v>
      </c>
      <c r="AK39" s="168"/>
      <c r="AL39" s="168"/>
      <c r="AM39" s="53"/>
      <c r="AN39" s="170">
        <v>122082</v>
      </c>
      <c r="AO39" s="170"/>
      <c r="AP39" s="170"/>
      <c r="AQ39" s="170"/>
      <c r="AR39" s="170"/>
      <c r="AS39" s="170"/>
      <c r="AT39" s="168">
        <v>0</v>
      </c>
      <c r="AU39" s="168"/>
      <c r="AV39" s="168"/>
      <c r="AW39" s="53"/>
      <c r="AX39" s="170">
        <v>279509</v>
      </c>
      <c r="AY39" s="170"/>
      <c r="AZ39" s="170"/>
      <c r="BA39" s="170"/>
      <c r="BB39" s="170"/>
      <c r="BC39" s="170"/>
      <c r="BD39" s="168">
        <v>1</v>
      </c>
      <c r="BE39" s="168"/>
      <c r="BF39" s="168"/>
    </row>
    <row r="40" spans="1:58" s="1" customFormat="1" ht="18.75" customHeight="1" x14ac:dyDescent="0.2">
      <c r="A40" s="169" t="s">
        <v>173</v>
      </c>
      <c r="B40" s="169"/>
      <c r="C40" s="169"/>
      <c r="D40" s="169"/>
      <c r="E40" s="169"/>
      <c r="F40" s="169"/>
      <c r="G40" s="169"/>
      <c r="H40" s="169"/>
      <c r="I40" s="47"/>
      <c r="J40" s="170">
        <v>273208</v>
      </c>
      <c r="K40" s="170"/>
      <c r="L40" s="170"/>
      <c r="M40" s="170"/>
      <c r="N40" s="170"/>
      <c r="O40" s="170"/>
      <c r="P40" s="168">
        <v>0</v>
      </c>
      <c r="Q40" s="168"/>
      <c r="R40" s="168"/>
      <c r="S40" s="53"/>
      <c r="T40" s="170">
        <v>292483</v>
      </c>
      <c r="U40" s="170"/>
      <c r="V40" s="170"/>
      <c r="W40" s="170"/>
      <c r="X40" s="170"/>
      <c r="Y40" s="170"/>
      <c r="Z40" s="168">
        <v>1</v>
      </c>
      <c r="AA40" s="168"/>
      <c r="AB40" s="168"/>
      <c r="AC40" s="53"/>
      <c r="AD40" s="170">
        <v>94446</v>
      </c>
      <c r="AE40" s="170"/>
      <c r="AF40" s="170"/>
      <c r="AG40" s="170"/>
      <c r="AH40" s="170"/>
      <c r="AI40" s="170"/>
      <c r="AJ40" s="168">
        <v>0</v>
      </c>
      <c r="AK40" s="168"/>
      <c r="AL40" s="168"/>
      <c r="AM40" s="53"/>
      <c r="AN40" s="170">
        <v>52941</v>
      </c>
      <c r="AO40" s="170"/>
      <c r="AP40" s="170"/>
      <c r="AQ40" s="170"/>
      <c r="AR40" s="170"/>
      <c r="AS40" s="170"/>
      <c r="AT40" s="168">
        <v>0</v>
      </c>
      <c r="AU40" s="168"/>
      <c r="AV40" s="168"/>
      <c r="AW40" s="53"/>
      <c r="AX40" s="170">
        <v>243284</v>
      </c>
      <c r="AY40" s="170"/>
      <c r="AZ40" s="170"/>
      <c r="BA40" s="170"/>
      <c r="BB40" s="170"/>
      <c r="BC40" s="170"/>
      <c r="BD40" s="168">
        <v>0</v>
      </c>
      <c r="BE40" s="168"/>
      <c r="BF40" s="168"/>
    </row>
    <row r="41" spans="1:58" s="1" customFormat="1" ht="18.75" customHeight="1" x14ac:dyDescent="0.2">
      <c r="A41" s="169" t="s">
        <v>176</v>
      </c>
      <c r="B41" s="169"/>
      <c r="C41" s="169"/>
      <c r="D41" s="169"/>
      <c r="E41" s="169"/>
      <c r="F41" s="169"/>
      <c r="G41" s="169"/>
      <c r="H41" s="169"/>
      <c r="I41" s="47"/>
      <c r="J41" s="170">
        <v>84220</v>
      </c>
      <c r="K41" s="170"/>
      <c r="L41" s="170"/>
      <c r="M41" s="170"/>
      <c r="N41" s="170"/>
      <c r="O41" s="170"/>
      <c r="P41" s="168">
        <v>0</v>
      </c>
      <c r="Q41" s="168"/>
      <c r="R41" s="168"/>
      <c r="S41" s="53"/>
      <c r="T41" s="170">
        <v>100980</v>
      </c>
      <c r="U41" s="170"/>
      <c r="V41" s="170"/>
      <c r="W41" s="170"/>
      <c r="X41" s="170"/>
      <c r="Y41" s="170"/>
      <c r="Z41" s="168">
        <v>0</v>
      </c>
      <c r="AA41" s="168"/>
      <c r="AB41" s="168"/>
      <c r="AC41" s="53"/>
      <c r="AD41" s="170">
        <v>52638</v>
      </c>
      <c r="AE41" s="170"/>
      <c r="AF41" s="170"/>
      <c r="AG41" s="170"/>
      <c r="AH41" s="170"/>
      <c r="AI41" s="170"/>
      <c r="AJ41" s="168">
        <v>0</v>
      </c>
      <c r="AK41" s="168"/>
      <c r="AL41" s="168"/>
      <c r="AM41" s="53"/>
      <c r="AN41" s="170">
        <v>30249</v>
      </c>
      <c r="AO41" s="170"/>
      <c r="AP41" s="170"/>
      <c r="AQ41" s="170"/>
      <c r="AR41" s="170"/>
      <c r="AS41" s="170"/>
      <c r="AT41" s="217">
        <v>0</v>
      </c>
      <c r="AU41" s="217"/>
      <c r="AV41" s="217"/>
      <c r="AW41" s="53"/>
      <c r="AX41" s="170">
        <v>221221</v>
      </c>
      <c r="AY41" s="170"/>
      <c r="AZ41" s="170"/>
      <c r="BA41" s="170"/>
      <c r="BB41" s="170"/>
      <c r="BC41" s="170"/>
      <c r="BD41" s="168">
        <v>0</v>
      </c>
      <c r="BE41" s="168"/>
      <c r="BF41" s="168"/>
    </row>
    <row r="42" spans="1:58" s="1" customFormat="1" ht="27" customHeight="1" x14ac:dyDescent="0.2">
      <c r="A42" s="216" t="s">
        <v>184</v>
      </c>
      <c r="B42" s="216"/>
      <c r="C42" s="216"/>
      <c r="D42" s="216"/>
      <c r="E42" s="216"/>
      <c r="F42" s="216"/>
      <c r="G42" s="216"/>
      <c r="H42" s="216"/>
      <c r="I42" s="47"/>
      <c r="J42" s="170">
        <v>98238</v>
      </c>
      <c r="K42" s="170"/>
      <c r="L42" s="170"/>
      <c r="M42" s="170"/>
      <c r="N42" s="170"/>
      <c r="O42" s="170"/>
      <c r="P42" s="168">
        <v>0</v>
      </c>
      <c r="Q42" s="168"/>
      <c r="R42" s="168"/>
      <c r="S42" s="53"/>
      <c r="T42" s="170">
        <v>111539</v>
      </c>
      <c r="U42" s="170"/>
      <c r="V42" s="170"/>
      <c r="W42" s="170"/>
      <c r="X42" s="170"/>
      <c r="Y42" s="170"/>
      <c r="Z42" s="168">
        <v>0</v>
      </c>
      <c r="AA42" s="168"/>
      <c r="AB42" s="168"/>
      <c r="AC42" s="53"/>
      <c r="AD42" s="170">
        <v>36758</v>
      </c>
      <c r="AE42" s="170"/>
      <c r="AF42" s="170"/>
      <c r="AG42" s="170"/>
      <c r="AH42" s="170"/>
      <c r="AI42" s="170"/>
      <c r="AJ42" s="168">
        <v>0</v>
      </c>
      <c r="AK42" s="168"/>
      <c r="AL42" s="168"/>
      <c r="AM42" s="53"/>
      <c r="AN42" s="170">
        <v>21285</v>
      </c>
      <c r="AO42" s="170"/>
      <c r="AP42" s="170"/>
      <c r="AQ42" s="170"/>
      <c r="AR42" s="170"/>
      <c r="AS42" s="170"/>
      <c r="AT42" s="168">
        <v>0</v>
      </c>
      <c r="AU42" s="168"/>
      <c r="AV42" s="168"/>
      <c r="AW42" s="53"/>
      <c r="AX42" s="170">
        <v>98506</v>
      </c>
      <c r="AY42" s="170"/>
      <c r="AZ42" s="170"/>
      <c r="BA42" s="170"/>
      <c r="BB42" s="170"/>
      <c r="BC42" s="170"/>
      <c r="BD42" s="168">
        <v>0</v>
      </c>
      <c r="BE42" s="168"/>
      <c r="BF42" s="168"/>
    </row>
    <row r="43" spans="1:58" s="1" customFormat="1" ht="18.75" customHeight="1" x14ac:dyDescent="0.2">
      <c r="A43" s="169" t="s">
        <v>163</v>
      </c>
      <c r="B43" s="169"/>
      <c r="C43" s="169"/>
      <c r="D43" s="169"/>
      <c r="E43" s="169"/>
      <c r="F43" s="169"/>
      <c r="G43" s="169"/>
      <c r="H43" s="169"/>
      <c r="I43" s="47"/>
      <c r="J43" s="170" t="s">
        <v>180</v>
      </c>
      <c r="K43" s="170"/>
      <c r="L43" s="170"/>
      <c r="M43" s="170"/>
      <c r="N43" s="170"/>
      <c r="O43" s="170"/>
      <c r="P43" s="168"/>
      <c r="Q43" s="168"/>
      <c r="R43" s="168"/>
      <c r="S43" s="53"/>
      <c r="T43" s="170" t="s">
        <v>180</v>
      </c>
      <c r="U43" s="170"/>
      <c r="V43" s="170"/>
      <c r="W43" s="170"/>
      <c r="X43" s="170"/>
      <c r="Y43" s="170"/>
      <c r="Z43" s="168"/>
      <c r="AA43" s="168"/>
      <c r="AB43" s="168"/>
      <c r="AC43" s="53"/>
      <c r="AD43" s="170" t="s">
        <v>180</v>
      </c>
      <c r="AE43" s="170"/>
      <c r="AF43" s="170"/>
      <c r="AG43" s="170"/>
      <c r="AH43" s="170"/>
      <c r="AI43" s="170"/>
      <c r="AJ43" s="168"/>
      <c r="AK43" s="168"/>
      <c r="AL43" s="168"/>
      <c r="AM43" s="53"/>
      <c r="AN43" s="170" t="s">
        <v>180</v>
      </c>
      <c r="AO43" s="170"/>
      <c r="AP43" s="170"/>
      <c r="AQ43" s="170"/>
      <c r="AR43" s="170"/>
      <c r="AS43" s="170"/>
      <c r="AT43" s="168"/>
      <c r="AU43" s="168"/>
      <c r="AV43" s="168"/>
      <c r="AW43" s="53"/>
      <c r="AX43" s="170" t="s">
        <v>180</v>
      </c>
      <c r="AY43" s="170"/>
      <c r="AZ43" s="170"/>
      <c r="BA43" s="170"/>
      <c r="BB43" s="170"/>
      <c r="BC43" s="170"/>
      <c r="BD43" s="168"/>
      <c r="BE43" s="168"/>
      <c r="BF43" s="168"/>
    </row>
    <row r="44" spans="1:58" s="1" customFormat="1" ht="18.75" customHeight="1" x14ac:dyDescent="0.2">
      <c r="A44" s="169" t="s">
        <v>177</v>
      </c>
      <c r="B44" s="169"/>
      <c r="C44" s="169"/>
      <c r="D44" s="169"/>
      <c r="E44" s="169"/>
      <c r="F44" s="169"/>
      <c r="G44" s="169"/>
      <c r="H44" s="169"/>
      <c r="I44" s="47"/>
      <c r="J44" s="170" t="s">
        <v>180</v>
      </c>
      <c r="K44" s="170"/>
      <c r="L44" s="170"/>
      <c r="M44" s="170"/>
      <c r="N44" s="170"/>
      <c r="O44" s="170"/>
      <c r="P44" s="168"/>
      <c r="Q44" s="168"/>
      <c r="R44" s="168"/>
      <c r="S44" s="53"/>
      <c r="T44" s="170" t="s">
        <v>180</v>
      </c>
      <c r="U44" s="170"/>
      <c r="V44" s="170"/>
      <c r="W44" s="170"/>
      <c r="X44" s="170"/>
      <c r="Y44" s="170"/>
      <c r="Z44" s="168"/>
      <c r="AA44" s="168"/>
      <c r="AB44" s="168"/>
      <c r="AC44" s="53"/>
      <c r="AD44" s="170" t="s">
        <v>180</v>
      </c>
      <c r="AE44" s="170"/>
      <c r="AF44" s="170"/>
      <c r="AG44" s="170"/>
      <c r="AH44" s="170"/>
      <c r="AI44" s="170"/>
      <c r="AJ44" s="168"/>
      <c r="AK44" s="168"/>
      <c r="AL44" s="168"/>
      <c r="AM44" s="53"/>
      <c r="AN44" s="170" t="s">
        <v>180</v>
      </c>
      <c r="AO44" s="170"/>
      <c r="AP44" s="170"/>
      <c r="AQ44" s="170"/>
      <c r="AR44" s="170"/>
      <c r="AS44" s="170"/>
      <c r="AT44" s="168"/>
      <c r="AU44" s="168"/>
      <c r="AV44" s="168"/>
      <c r="AW44" s="53"/>
      <c r="AX44" s="170" t="s">
        <v>180</v>
      </c>
      <c r="AY44" s="170"/>
      <c r="AZ44" s="170"/>
      <c r="BA44" s="170"/>
      <c r="BB44" s="170"/>
      <c r="BC44" s="170"/>
      <c r="BD44" s="168"/>
      <c r="BE44" s="168"/>
      <c r="BF44" s="168"/>
    </row>
    <row r="45" spans="1:58" s="1" customFormat="1" ht="18.75" customHeight="1" x14ac:dyDescent="0.2">
      <c r="A45" s="169" t="s">
        <v>178</v>
      </c>
      <c r="B45" s="169"/>
      <c r="C45" s="169"/>
      <c r="D45" s="169"/>
      <c r="E45" s="169"/>
      <c r="F45" s="169"/>
      <c r="G45" s="169"/>
      <c r="H45" s="169"/>
      <c r="I45" s="47"/>
      <c r="J45" s="170" t="s">
        <v>180</v>
      </c>
      <c r="K45" s="170"/>
      <c r="L45" s="170"/>
      <c r="M45" s="170"/>
      <c r="N45" s="170"/>
      <c r="O45" s="170"/>
      <c r="P45" s="168"/>
      <c r="Q45" s="168"/>
      <c r="R45" s="168"/>
      <c r="S45" s="53"/>
      <c r="T45" s="170" t="s">
        <v>180</v>
      </c>
      <c r="U45" s="170"/>
      <c r="V45" s="170"/>
      <c r="W45" s="170"/>
      <c r="X45" s="170"/>
      <c r="Y45" s="170"/>
      <c r="Z45" s="168"/>
      <c r="AA45" s="168"/>
      <c r="AB45" s="168"/>
      <c r="AC45" s="53"/>
      <c r="AD45" s="170" t="s">
        <v>180</v>
      </c>
      <c r="AE45" s="170"/>
      <c r="AF45" s="170"/>
      <c r="AG45" s="170"/>
      <c r="AH45" s="170"/>
      <c r="AI45" s="170"/>
      <c r="AJ45" s="168"/>
      <c r="AK45" s="168"/>
      <c r="AL45" s="168"/>
      <c r="AM45" s="53"/>
      <c r="AN45" s="170" t="s">
        <v>180</v>
      </c>
      <c r="AO45" s="170"/>
      <c r="AP45" s="170"/>
      <c r="AQ45" s="170"/>
      <c r="AR45" s="170"/>
      <c r="AS45" s="170"/>
      <c r="AT45" s="168"/>
      <c r="AU45" s="168"/>
      <c r="AV45" s="168"/>
      <c r="AW45" s="53"/>
      <c r="AX45" s="170" t="s">
        <v>180</v>
      </c>
      <c r="AY45" s="170"/>
      <c r="AZ45" s="170"/>
      <c r="BA45" s="170"/>
      <c r="BB45" s="170"/>
      <c r="BC45" s="170"/>
      <c r="BD45" s="168"/>
      <c r="BE45" s="168"/>
      <c r="BF45" s="168"/>
    </row>
    <row r="46" spans="1:58" s="1" customFormat="1" ht="27" customHeight="1" x14ac:dyDescent="0.2">
      <c r="A46" s="216" t="s">
        <v>179</v>
      </c>
      <c r="B46" s="216"/>
      <c r="C46" s="216"/>
      <c r="D46" s="216"/>
      <c r="E46" s="216"/>
      <c r="F46" s="216"/>
      <c r="G46" s="216"/>
      <c r="H46" s="216"/>
      <c r="I46" s="47"/>
      <c r="J46" s="170" t="s">
        <v>180</v>
      </c>
      <c r="K46" s="170"/>
      <c r="L46" s="170"/>
      <c r="M46" s="170"/>
      <c r="N46" s="170"/>
      <c r="O46" s="170"/>
      <c r="P46" s="168"/>
      <c r="Q46" s="168"/>
      <c r="R46" s="168"/>
      <c r="S46" s="53"/>
      <c r="T46" s="170" t="s">
        <v>180</v>
      </c>
      <c r="U46" s="170"/>
      <c r="V46" s="170"/>
      <c r="W46" s="170"/>
      <c r="X46" s="170"/>
      <c r="Y46" s="170"/>
      <c r="Z46" s="168"/>
      <c r="AA46" s="168"/>
      <c r="AB46" s="168"/>
      <c r="AC46" s="53"/>
      <c r="AD46" s="170" t="s">
        <v>180</v>
      </c>
      <c r="AE46" s="170"/>
      <c r="AF46" s="170"/>
      <c r="AG46" s="170"/>
      <c r="AH46" s="170"/>
      <c r="AI46" s="170"/>
      <c r="AJ46" s="168"/>
      <c r="AK46" s="168"/>
      <c r="AL46" s="168"/>
      <c r="AM46" s="53"/>
      <c r="AN46" s="170" t="s">
        <v>180</v>
      </c>
      <c r="AO46" s="170"/>
      <c r="AP46" s="170"/>
      <c r="AQ46" s="170"/>
      <c r="AR46" s="170"/>
      <c r="AS46" s="170"/>
      <c r="AT46" s="168"/>
      <c r="AU46" s="168"/>
      <c r="AV46" s="168"/>
      <c r="AW46" s="53"/>
      <c r="AX46" s="170" t="s">
        <v>180</v>
      </c>
      <c r="AY46" s="170"/>
      <c r="AZ46" s="170"/>
      <c r="BA46" s="170"/>
      <c r="BB46" s="170"/>
      <c r="BC46" s="170"/>
      <c r="BD46" s="168"/>
      <c r="BE46" s="168"/>
      <c r="BF46" s="168"/>
    </row>
    <row r="47" spans="1:58" s="1" customFormat="1" ht="18.75" customHeight="1" x14ac:dyDescent="0.2">
      <c r="A47" s="169" t="s">
        <v>3</v>
      </c>
      <c r="B47" s="169"/>
      <c r="C47" s="169"/>
      <c r="D47" s="169"/>
      <c r="E47" s="169"/>
      <c r="F47" s="169"/>
      <c r="G47" s="169"/>
      <c r="H47" s="169"/>
      <c r="I47" s="47"/>
      <c r="J47" s="167">
        <f>SUM(J34:O46)</f>
        <v>6728398</v>
      </c>
      <c r="K47" s="167"/>
      <c r="L47" s="167"/>
      <c r="M47" s="167"/>
      <c r="N47" s="167"/>
      <c r="O47" s="167"/>
      <c r="P47" s="168">
        <f>SUM(P34:R46)</f>
        <v>21</v>
      </c>
      <c r="Q47" s="168"/>
      <c r="R47" s="168"/>
      <c r="S47" s="53"/>
      <c r="T47" s="167">
        <f>SUM(T34:Y46)</f>
        <v>9378904</v>
      </c>
      <c r="U47" s="167"/>
      <c r="V47" s="167"/>
      <c r="W47" s="167"/>
      <c r="X47" s="167"/>
      <c r="Y47" s="167"/>
      <c r="Z47" s="168">
        <f>SUM(Z34:AB46)</f>
        <v>28</v>
      </c>
      <c r="AA47" s="168"/>
      <c r="AB47" s="168"/>
      <c r="AC47" s="53"/>
      <c r="AD47" s="167">
        <f>SUM(AD34:AI46)</f>
        <v>3119426</v>
      </c>
      <c r="AE47" s="167"/>
      <c r="AF47" s="167"/>
      <c r="AG47" s="167"/>
      <c r="AH47" s="167"/>
      <c r="AI47" s="167"/>
      <c r="AJ47" s="168">
        <f>SUM(AJ34:AL46)</f>
        <v>11</v>
      </c>
      <c r="AK47" s="168"/>
      <c r="AL47" s="168"/>
      <c r="AM47" s="53"/>
      <c r="AN47" s="167">
        <f>SUM(AN34:AS46)</f>
        <v>1698486</v>
      </c>
      <c r="AO47" s="167"/>
      <c r="AP47" s="167"/>
      <c r="AQ47" s="167"/>
      <c r="AR47" s="167"/>
      <c r="AS47" s="167"/>
      <c r="AT47" s="168">
        <f>SUM(AT34:AV46)</f>
        <v>6</v>
      </c>
      <c r="AU47" s="168"/>
      <c r="AV47" s="168"/>
      <c r="AW47" s="53"/>
      <c r="AX47" s="167">
        <f>SUM(AX34:BC46)</f>
        <v>6307039</v>
      </c>
      <c r="AY47" s="167"/>
      <c r="AZ47" s="167"/>
      <c r="BA47" s="167"/>
      <c r="BB47" s="167"/>
      <c r="BC47" s="167"/>
      <c r="BD47" s="168">
        <f>SUM(BD34:BF46)</f>
        <v>20</v>
      </c>
      <c r="BE47" s="168"/>
      <c r="BF47" s="168"/>
    </row>
    <row r="48" spans="1:58" ht="21.9" customHeight="1" x14ac:dyDescent="0.2">
      <c r="A48" s="169"/>
      <c r="B48" s="169"/>
      <c r="C48" s="169"/>
      <c r="D48" s="169"/>
      <c r="E48" s="169"/>
      <c r="F48" s="169"/>
      <c r="G48" s="169"/>
      <c r="H48" s="169"/>
      <c r="I48" s="46"/>
      <c r="J48" s="175"/>
      <c r="K48" s="175"/>
      <c r="L48" s="175"/>
      <c r="M48" s="175"/>
      <c r="N48" s="175"/>
      <c r="O48" s="175"/>
      <c r="P48" s="174"/>
      <c r="Q48" s="174"/>
      <c r="R48" s="174"/>
      <c r="T48" s="171"/>
      <c r="U48" s="171"/>
      <c r="V48" s="171"/>
      <c r="W48" s="171"/>
      <c r="X48" s="171"/>
      <c r="Y48" s="171"/>
      <c r="Z48" s="172"/>
      <c r="AA48" s="172"/>
      <c r="AB48" s="172"/>
      <c r="AD48" s="171"/>
      <c r="AE48" s="171"/>
      <c r="AF48" s="171"/>
      <c r="AG48" s="171"/>
      <c r="AH48" s="171"/>
      <c r="AI48" s="171"/>
      <c r="AJ48" s="172"/>
      <c r="AK48" s="172"/>
      <c r="AL48" s="172"/>
      <c r="AN48" s="171"/>
      <c r="AO48" s="171"/>
      <c r="AP48" s="171"/>
      <c r="AQ48" s="171"/>
      <c r="AR48" s="171"/>
      <c r="AS48" s="171"/>
      <c r="AT48" s="172"/>
      <c r="AU48" s="172"/>
      <c r="AV48" s="172"/>
      <c r="AX48" s="171"/>
      <c r="AY48" s="171"/>
      <c r="AZ48" s="171"/>
      <c r="BA48" s="171"/>
      <c r="BB48" s="171"/>
      <c r="BC48" s="171"/>
      <c r="BD48" s="174"/>
      <c r="BE48" s="174"/>
      <c r="BF48" s="174"/>
    </row>
    <row r="50" spans="1:59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</row>
  </sheetData>
  <mergeCells count="450">
    <mergeCell ref="BD46:BF46"/>
    <mergeCell ref="A46:H46"/>
    <mergeCell ref="J46:O46"/>
    <mergeCell ref="P46:R46"/>
    <mergeCell ref="T46:Y46"/>
    <mergeCell ref="Z46:AB46"/>
    <mergeCell ref="AD46:AI46"/>
    <mergeCell ref="AJ46:AL46"/>
    <mergeCell ref="AN46:AS46"/>
    <mergeCell ref="AT46:AV46"/>
    <mergeCell ref="BD39:BF39"/>
    <mergeCell ref="AX44:BC44"/>
    <mergeCell ref="BD44:BF44"/>
    <mergeCell ref="A45:H45"/>
    <mergeCell ref="J45:O45"/>
    <mergeCell ref="P45:R45"/>
    <mergeCell ref="T45:Y45"/>
    <mergeCell ref="Z45:AB45"/>
    <mergeCell ref="AD45:AI45"/>
    <mergeCell ref="AJ45:AL45"/>
    <mergeCell ref="AN45:AS45"/>
    <mergeCell ref="AT45:AV45"/>
    <mergeCell ref="AX45:BC45"/>
    <mergeCell ref="BD45:BF45"/>
    <mergeCell ref="A44:H44"/>
    <mergeCell ref="J44:O44"/>
    <mergeCell ref="P44:R44"/>
    <mergeCell ref="T44:Y44"/>
    <mergeCell ref="Z44:AB44"/>
    <mergeCell ref="AD44:AI44"/>
    <mergeCell ref="AJ44:AL44"/>
    <mergeCell ref="AN44:AS44"/>
    <mergeCell ref="AT44:AV44"/>
    <mergeCell ref="AX42:BC42"/>
    <mergeCell ref="A28:H28"/>
    <mergeCell ref="A27:H27"/>
    <mergeCell ref="BD30:BF30"/>
    <mergeCell ref="BH30:BM30"/>
    <mergeCell ref="BN30:BP30"/>
    <mergeCell ref="A43:H43"/>
    <mergeCell ref="J43:O43"/>
    <mergeCell ref="P43:R43"/>
    <mergeCell ref="T43:Y43"/>
    <mergeCell ref="Z43:AB43"/>
    <mergeCell ref="AD43:AI43"/>
    <mergeCell ref="AJ43:AL43"/>
    <mergeCell ref="AN43:AS43"/>
    <mergeCell ref="AT43:AV43"/>
    <mergeCell ref="AX43:BC43"/>
    <mergeCell ref="BD43:BF43"/>
    <mergeCell ref="A30:H30"/>
    <mergeCell ref="J30:O30"/>
    <mergeCell ref="P30:R30"/>
    <mergeCell ref="T30:Y30"/>
    <mergeCell ref="Z30:AB30"/>
    <mergeCell ref="AD30:AI30"/>
    <mergeCell ref="AJ30:AL30"/>
    <mergeCell ref="AN30:AS30"/>
    <mergeCell ref="A29:H29"/>
    <mergeCell ref="J29:O29"/>
    <mergeCell ref="P29:R29"/>
    <mergeCell ref="T29:Y29"/>
    <mergeCell ref="Z29:AB29"/>
    <mergeCell ref="AD29:AI29"/>
    <mergeCell ref="AJ29:AL29"/>
    <mergeCell ref="AN29:AS29"/>
    <mergeCell ref="AT29:AV29"/>
    <mergeCell ref="BH24:BM24"/>
    <mergeCell ref="BH23:BM23"/>
    <mergeCell ref="BH25:BM25"/>
    <mergeCell ref="BH26:BM26"/>
    <mergeCell ref="BH31:BM31"/>
    <mergeCell ref="BN18:BP18"/>
    <mergeCell ref="BN19:BP19"/>
    <mergeCell ref="BN20:BP20"/>
    <mergeCell ref="BN21:BP21"/>
    <mergeCell ref="BN22:BP22"/>
    <mergeCell ref="BN24:BP24"/>
    <mergeCell ref="BN23:BP23"/>
    <mergeCell ref="BN25:BP25"/>
    <mergeCell ref="BN26:BP26"/>
    <mergeCell ref="BN31:BP31"/>
    <mergeCell ref="BH27:BM27"/>
    <mergeCell ref="BN27:BP27"/>
    <mergeCell ref="BH28:BM28"/>
    <mergeCell ref="BN28:BP28"/>
    <mergeCell ref="BH29:BM29"/>
    <mergeCell ref="BN29:BP29"/>
    <mergeCell ref="BH17:BP17"/>
    <mergeCell ref="BH18:BM18"/>
    <mergeCell ref="BH19:BM19"/>
    <mergeCell ref="BH20:BM20"/>
    <mergeCell ref="BH21:BM21"/>
    <mergeCell ref="BH22:BM22"/>
    <mergeCell ref="A11:B11"/>
    <mergeCell ref="C11:O11"/>
    <mergeCell ref="P11:X11"/>
    <mergeCell ref="Y11:AG11"/>
    <mergeCell ref="AH11:AP11"/>
    <mergeCell ref="AQ11:AS11"/>
    <mergeCell ref="AT11:BA11"/>
    <mergeCell ref="BB11:BE11"/>
    <mergeCell ref="Z18:AB18"/>
    <mergeCell ref="T18:Y18"/>
    <mergeCell ref="A18:H18"/>
    <mergeCell ref="J18:O18"/>
    <mergeCell ref="J20:O20"/>
    <mergeCell ref="P20:R20"/>
    <mergeCell ref="A20:H20"/>
    <mergeCell ref="J22:O22"/>
    <mergeCell ref="AH12:AP12"/>
    <mergeCell ref="T26:Y26"/>
    <mergeCell ref="Z27:AB27"/>
    <mergeCell ref="Z26:AB26"/>
    <mergeCell ref="AJ24:AL24"/>
    <mergeCell ref="AD42:AI42"/>
    <mergeCell ref="AJ42:AL42"/>
    <mergeCell ref="AN42:AS42"/>
    <mergeCell ref="AT42:AV42"/>
    <mergeCell ref="P28:R28"/>
    <mergeCell ref="AD24:AI24"/>
    <mergeCell ref="AN24:AS24"/>
    <mergeCell ref="AT24:AV24"/>
    <mergeCell ref="AT34:AV34"/>
    <mergeCell ref="Z28:AB28"/>
    <mergeCell ref="Z31:AB31"/>
    <mergeCell ref="T31:Y31"/>
    <mergeCell ref="Z37:AB37"/>
    <mergeCell ref="AD27:AI27"/>
    <mergeCell ref="AT30:AV30"/>
    <mergeCell ref="AN33:AV33"/>
    <mergeCell ref="Z34:AB34"/>
    <mergeCell ref="AT35:AV35"/>
    <mergeCell ref="T42:Y42"/>
    <mergeCell ref="Z42:AB42"/>
    <mergeCell ref="BD20:BF20"/>
    <mergeCell ref="BD22:BF22"/>
    <mergeCell ref="AX21:BC21"/>
    <mergeCell ref="AN22:AS22"/>
    <mergeCell ref="AN21:AS21"/>
    <mergeCell ref="A21:H21"/>
    <mergeCell ref="P21:R21"/>
    <mergeCell ref="T21:Y21"/>
    <mergeCell ref="AD22:AI22"/>
    <mergeCell ref="T20:Y20"/>
    <mergeCell ref="AT20:AV20"/>
    <mergeCell ref="P22:R22"/>
    <mergeCell ref="J21:O21"/>
    <mergeCell ref="A37:H37"/>
    <mergeCell ref="A40:H40"/>
    <mergeCell ref="J40:O40"/>
    <mergeCell ref="P40:R40"/>
    <mergeCell ref="T40:Y40"/>
    <mergeCell ref="AN40:AS40"/>
    <mergeCell ref="AJ37:AL37"/>
    <mergeCell ref="A34:H34"/>
    <mergeCell ref="J34:O34"/>
    <mergeCell ref="P34:R34"/>
    <mergeCell ref="T34:Y34"/>
    <mergeCell ref="AD35:AI35"/>
    <mergeCell ref="AJ35:AL35"/>
    <mergeCell ref="AN35:AS35"/>
    <mergeCell ref="A35:H35"/>
    <mergeCell ref="J35:O35"/>
    <mergeCell ref="P35:R35"/>
    <mergeCell ref="T35:Y35"/>
    <mergeCell ref="AJ36:AL36"/>
    <mergeCell ref="AN36:AS36"/>
    <mergeCell ref="Z35:AB35"/>
    <mergeCell ref="A36:H36"/>
    <mergeCell ref="J36:O36"/>
    <mergeCell ref="P36:R36"/>
    <mergeCell ref="A39:H39"/>
    <mergeCell ref="J39:O39"/>
    <mergeCell ref="P39:R39"/>
    <mergeCell ref="T39:Y39"/>
    <mergeCell ref="AN39:AS39"/>
    <mergeCell ref="AT39:AV39"/>
    <mergeCell ref="Z39:AB39"/>
    <mergeCell ref="AN38:AS38"/>
    <mergeCell ref="A38:H38"/>
    <mergeCell ref="AD28:AI28"/>
    <mergeCell ref="AT25:AV25"/>
    <mergeCell ref="BD25:BF25"/>
    <mergeCell ref="AD34:AI34"/>
    <mergeCell ref="AJ34:AL34"/>
    <mergeCell ref="AN34:AS34"/>
    <mergeCell ref="BD31:BF31"/>
    <mergeCell ref="AD33:AL33"/>
    <mergeCell ref="AX31:BC31"/>
    <mergeCell ref="AJ28:AL28"/>
    <mergeCell ref="AT31:AV31"/>
    <mergeCell ref="AN31:AS31"/>
    <mergeCell ref="AT28:AV28"/>
    <mergeCell ref="AN28:AS28"/>
    <mergeCell ref="AJ31:AL31"/>
    <mergeCell ref="AX28:BC28"/>
    <mergeCell ref="AX30:BC30"/>
    <mergeCell ref="BD28:BF28"/>
    <mergeCell ref="AD31:AI31"/>
    <mergeCell ref="AX29:BC29"/>
    <mergeCell ref="BD29:BF29"/>
    <mergeCell ref="BD34:BF34"/>
    <mergeCell ref="BD23:BF23"/>
    <mergeCell ref="BD26:BF26"/>
    <mergeCell ref="BD27:BF27"/>
    <mergeCell ref="AX26:BC26"/>
    <mergeCell ref="AX25:BC25"/>
    <mergeCell ref="AJ25:AL25"/>
    <mergeCell ref="AX23:BC23"/>
    <mergeCell ref="AN25:AS25"/>
    <mergeCell ref="AD25:AI25"/>
    <mergeCell ref="AN23:AS23"/>
    <mergeCell ref="AJ27:AL27"/>
    <mergeCell ref="AT23:AV23"/>
    <mergeCell ref="AT26:AV26"/>
    <mergeCell ref="AX27:BC27"/>
    <mergeCell ref="AT27:AV27"/>
    <mergeCell ref="A31:H31"/>
    <mergeCell ref="P31:R31"/>
    <mergeCell ref="A23:H23"/>
    <mergeCell ref="A24:H24"/>
    <mergeCell ref="J24:O24"/>
    <mergeCell ref="J27:O27"/>
    <mergeCell ref="AD39:AI39"/>
    <mergeCell ref="AJ39:AL39"/>
    <mergeCell ref="AJ38:AL38"/>
    <mergeCell ref="AD36:AI36"/>
    <mergeCell ref="J28:O28"/>
    <mergeCell ref="A25:H25"/>
    <mergeCell ref="J25:O25"/>
    <mergeCell ref="P25:R25"/>
    <mergeCell ref="T25:Y25"/>
    <mergeCell ref="J23:O23"/>
    <mergeCell ref="P23:R23"/>
    <mergeCell ref="T23:Y23"/>
    <mergeCell ref="T28:Y28"/>
    <mergeCell ref="P27:R27"/>
    <mergeCell ref="T27:Y27"/>
    <mergeCell ref="A26:H26"/>
    <mergeCell ref="J26:O26"/>
    <mergeCell ref="P26:R26"/>
    <mergeCell ref="AT3:BE3"/>
    <mergeCell ref="AQ10:AS10"/>
    <mergeCell ref="AT10:BA10"/>
    <mergeCell ref="AQ9:AS9"/>
    <mergeCell ref="AQ13:AS13"/>
    <mergeCell ref="AT7:BA7"/>
    <mergeCell ref="AT8:BA8"/>
    <mergeCell ref="AT9:BA9"/>
    <mergeCell ref="AT13:BA13"/>
    <mergeCell ref="AQ5:AS5"/>
    <mergeCell ref="AT5:BA5"/>
    <mergeCell ref="BB5:BE5"/>
    <mergeCell ref="AQ6:AS6"/>
    <mergeCell ref="AT6:BA6"/>
    <mergeCell ref="BB6:BE6"/>
    <mergeCell ref="AQ7:AS7"/>
    <mergeCell ref="AQ8:AS8"/>
    <mergeCell ref="BB7:BE7"/>
    <mergeCell ref="BB8:BE8"/>
    <mergeCell ref="AQ3:AS4"/>
    <mergeCell ref="BB9:BE9"/>
    <mergeCell ref="BB13:BE13"/>
    <mergeCell ref="BB10:BE10"/>
    <mergeCell ref="AT4:BA4"/>
    <mergeCell ref="Z23:AB23"/>
    <mergeCell ref="Z25:AB25"/>
    <mergeCell ref="AN26:AS26"/>
    <mergeCell ref="AN27:AS27"/>
    <mergeCell ref="AD23:AI23"/>
    <mergeCell ref="AD26:AI26"/>
    <mergeCell ref="AJ26:AL26"/>
    <mergeCell ref="BB4:BE4"/>
    <mergeCell ref="AQ12:AS12"/>
    <mergeCell ref="AT12:BA12"/>
    <mergeCell ref="BB12:BE12"/>
    <mergeCell ref="AH4:AP4"/>
    <mergeCell ref="Y9:AG9"/>
    <mergeCell ref="Y13:AG13"/>
    <mergeCell ref="Y10:AG10"/>
    <mergeCell ref="AH10:AP10"/>
    <mergeCell ref="Y5:AG5"/>
    <mergeCell ref="Y6:AG6"/>
    <mergeCell ref="AH5:AP5"/>
    <mergeCell ref="AH6:AP6"/>
    <mergeCell ref="AH7:AP7"/>
    <mergeCell ref="AH8:AP8"/>
    <mergeCell ref="Y12:AG12"/>
    <mergeCell ref="AJ23:AL23"/>
    <mergeCell ref="A1:AE1"/>
    <mergeCell ref="Y7:AG7"/>
    <mergeCell ref="Y8:AG8"/>
    <mergeCell ref="A14:O14"/>
    <mergeCell ref="A8:B8"/>
    <mergeCell ref="A5:B5"/>
    <mergeCell ref="C8:O8"/>
    <mergeCell ref="C5:O5"/>
    <mergeCell ref="A9:B9"/>
    <mergeCell ref="C9:O9"/>
    <mergeCell ref="A12:B12"/>
    <mergeCell ref="C12:O12"/>
    <mergeCell ref="C3:O4"/>
    <mergeCell ref="C7:O7"/>
    <mergeCell ref="A6:B6"/>
    <mergeCell ref="P3:AP3"/>
    <mergeCell ref="A13:B13"/>
    <mergeCell ref="C13:O13"/>
    <mergeCell ref="Y14:AG14"/>
    <mergeCell ref="AH14:AP14"/>
    <mergeCell ref="P14:X14"/>
    <mergeCell ref="P12:X12"/>
    <mergeCell ref="AH9:AP9"/>
    <mergeCell ref="AH13:AP13"/>
    <mergeCell ref="J17:R17"/>
    <mergeCell ref="T17:AB17"/>
    <mergeCell ref="BD21:BF21"/>
    <mergeCell ref="AX24:BC24"/>
    <mergeCell ref="BD24:BF24"/>
    <mergeCell ref="AT21:AV21"/>
    <mergeCell ref="AX22:BC22"/>
    <mergeCell ref="AT22:AV22"/>
    <mergeCell ref="BD18:BF18"/>
    <mergeCell ref="AT18:AV18"/>
    <mergeCell ref="AT19:AV19"/>
    <mergeCell ref="AD19:AI19"/>
    <mergeCell ref="AD21:AI21"/>
    <mergeCell ref="AJ21:AL21"/>
    <mergeCell ref="AJ22:AL22"/>
    <mergeCell ref="Z19:AB19"/>
    <mergeCell ref="T19:Y19"/>
    <mergeCell ref="AN20:AS20"/>
    <mergeCell ref="AX20:BC20"/>
    <mergeCell ref="AD20:AI20"/>
    <mergeCell ref="AJ20:AL20"/>
    <mergeCell ref="Z20:AB20"/>
    <mergeCell ref="T22:Y22"/>
    <mergeCell ref="P19:R19"/>
    <mergeCell ref="AT14:BA14"/>
    <mergeCell ref="AX17:BF17"/>
    <mergeCell ref="AD17:AL17"/>
    <mergeCell ref="AX18:BC18"/>
    <mergeCell ref="AD18:AI18"/>
    <mergeCell ref="AN19:AS19"/>
    <mergeCell ref="AN18:AS18"/>
    <mergeCell ref="BD19:BF19"/>
    <mergeCell ref="AX19:BC19"/>
    <mergeCell ref="AJ19:AL19"/>
    <mergeCell ref="AJ18:AL18"/>
    <mergeCell ref="AN17:AV17"/>
    <mergeCell ref="AQ14:AS14"/>
    <mergeCell ref="BB14:BE14"/>
    <mergeCell ref="A16:O16"/>
    <mergeCell ref="P24:R24"/>
    <mergeCell ref="T24:Y24"/>
    <mergeCell ref="Z22:AB22"/>
    <mergeCell ref="A7:B7"/>
    <mergeCell ref="A3:B4"/>
    <mergeCell ref="P4:X4"/>
    <mergeCell ref="Y4:AG4"/>
    <mergeCell ref="Z21:AB21"/>
    <mergeCell ref="P6:X6"/>
    <mergeCell ref="P7:X7"/>
    <mergeCell ref="P8:X8"/>
    <mergeCell ref="P18:R18"/>
    <mergeCell ref="A19:H19"/>
    <mergeCell ref="J19:O19"/>
    <mergeCell ref="P13:X13"/>
    <mergeCell ref="A10:B10"/>
    <mergeCell ref="C10:O10"/>
    <mergeCell ref="P10:X10"/>
    <mergeCell ref="C6:O6"/>
    <mergeCell ref="P5:X5"/>
    <mergeCell ref="Z24:AB24"/>
    <mergeCell ref="A22:H22"/>
    <mergeCell ref="P9:X9"/>
    <mergeCell ref="AX35:BC35"/>
    <mergeCell ref="AT36:AV36"/>
    <mergeCell ref="AX36:BC36"/>
    <mergeCell ref="BD36:BF36"/>
    <mergeCell ref="AX34:BC34"/>
    <mergeCell ref="J31:O31"/>
    <mergeCell ref="BD35:BF35"/>
    <mergeCell ref="AT37:AV37"/>
    <mergeCell ref="BD37:BF37"/>
    <mergeCell ref="J33:R33"/>
    <mergeCell ref="T33:AB33"/>
    <mergeCell ref="AX33:BF33"/>
    <mergeCell ref="AX37:BC37"/>
    <mergeCell ref="T36:Y36"/>
    <mergeCell ref="Z36:AB36"/>
    <mergeCell ref="AD37:AI37"/>
    <mergeCell ref="AN37:AS37"/>
    <mergeCell ref="J37:O37"/>
    <mergeCell ref="P37:R37"/>
    <mergeCell ref="Z38:AB38"/>
    <mergeCell ref="AD38:AI38"/>
    <mergeCell ref="T37:Y37"/>
    <mergeCell ref="Z40:AB40"/>
    <mergeCell ref="AD40:AI40"/>
    <mergeCell ref="AJ40:AL40"/>
    <mergeCell ref="BD47:BF47"/>
    <mergeCell ref="AN47:AS47"/>
    <mergeCell ref="AT47:AV47"/>
    <mergeCell ref="BD40:BF40"/>
    <mergeCell ref="AT38:AV38"/>
    <mergeCell ref="AX38:BC38"/>
    <mergeCell ref="BD38:BF38"/>
    <mergeCell ref="J38:O38"/>
    <mergeCell ref="P38:R38"/>
    <mergeCell ref="T38:Y38"/>
    <mergeCell ref="AX39:BC39"/>
    <mergeCell ref="AT40:AV40"/>
    <mergeCell ref="AX40:BC40"/>
    <mergeCell ref="BD42:BF42"/>
    <mergeCell ref="AJ41:AL41"/>
    <mergeCell ref="AN41:AS41"/>
    <mergeCell ref="BD41:BF41"/>
    <mergeCell ref="J42:O42"/>
    <mergeCell ref="P42:R42"/>
    <mergeCell ref="T41:Y41"/>
    <mergeCell ref="Z41:AB41"/>
    <mergeCell ref="AD41:AI41"/>
    <mergeCell ref="AT41:AV41"/>
    <mergeCell ref="AX41:BC41"/>
    <mergeCell ref="A50:BG50"/>
    <mergeCell ref="AN48:AS48"/>
    <mergeCell ref="AT48:AV48"/>
    <mergeCell ref="AX48:BC48"/>
    <mergeCell ref="BD48:BF48"/>
    <mergeCell ref="A48:H48"/>
    <mergeCell ref="J48:O48"/>
    <mergeCell ref="P48:R48"/>
    <mergeCell ref="T48:Y48"/>
    <mergeCell ref="Z48:AB48"/>
    <mergeCell ref="AD47:AI47"/>
    <mergeCell ref="AJ47:AL47"/>
    <mergeCell ref="A41:H41"/>
    <mergeCell ref="J41:O41"/>
    <mergeCell ref="P41:R41"/>
    <mergeCell ref="Z47:AB47"/>
    <mergeCell ref="AD48:AI48"/>
    <mergeCell ref="AJ48:AL48"/>
    <mergeCell ref="AX47:BC47"/>
    <mergeCell ref="A47:H47"/>
    <mergeCell ref="J47:O47"/>
    <mergeCell ref="P47:R47"/>
    <mergeCell ref="T47:Y47"/>
    <mergeCell ref="A42:H42"/>
    <mergeCell ref="AX46:BC46"/>
  </mergeCells>
  <phoneticPr fontId="3"/>
  <pageMargins left="0.98425196850393704" right="0.19685039370078741" top="0.70866141732283472" bottom="0.19685039370078741" header="0.51181102362204722" footer="0.19685039370078741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zoomScale="75" zoomScaleNormal="75" workbookViewId="0">
      <selection activeCell="F14" sqref="F14"/>
    </sheetView>
  </sheetViews>
  <sheetFormatPr defaultRowHeight="13.2" x14ac:dyDescent="0.2"/>
  <cols>
    <col min="1" max="1" width="19.88671875" customWidth="1"/>
    <col min="2" max="10" width="7.88671875" customWidth="1"/>
  </cols>
  <sheetData>
    <row r="1" spans="1:10" ht="30" customHeight="1" x14ac:dyDescent="0.25">
      <c r="A1" s="222" t="s">
        <v>20</v>
      </c>
      <c r="B1" s="222"/>
      <c r="C1" s="222"/>
      <c r="D1" s="11"/>
      <c r="E1" s="11"/>
      <c r="F1" s="11"/>
      <c r="G1" s="11"/>
      <c r="H1" s="11"/>
      <c r="I1" s="11"/>
      <c r="J1" s="11"/>
    </row>
    <row r="2" spans="1:10" ht="30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30" customHeight="1" thickBot="1" x14ac:dyDescent="0.3">
      <c r="A3" s="12" t="s">
        <v>21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30" customHeight="1" x14ac:dyDescent="0.2">
      <c r="A4" s="223" t="s">
        <v>140</v>
      </c>
      <c r="B4" s="220" t="s">
        <v>9</v>
      </c>
      <c r="C4" s="220"/>
      <c r="D4" s="220"/>
      <c r="E4" s="220" t="s">
        <v>10</v>
      </c>
      <c r="F4" s="220"/>
      <c r="G4" s="220"/>
      <c r="H4" s="220" t="s">
        <v>11</v>
      </c>
      <c r="I4" s="220"/>
      <c r="J4" s="221"/>
    </row>
    <row r="5" spans="1:10" ht="30" customHeight="1" x14ac:dyDescent="0.2">
      <c r="A5" s="224"/>
      <c r="B5" s="13" t="s">
        <v>1</v>
      </c>
      <c r="C5" s="13" t="s">
        <v>2</v>
      </c>
      <c r="D5" s="13" t="s">
        <v>3</v>
      </c>
      <c r="E5" s="13" t="s">
        <v>1</v>
      </c>
      <c r="F5" s="13" t="s">
        <v>2</v>
      </c>
      <c r="G5" s="13" t="s">
        <v>3</v>
      </c>
      <c r="H5" s="13" t="s">
        <v>1</v>
      </c>
      <c r="I5" s="13" t="s">
        <v>2</v>
      </c>
      <c r="J5" s="14" t="s">
        <v>3</v>
      </c>
    </row>
    <row r="6" spans="1:10" ht="30" customHeight="1" x14ac:dyDescent="0.2">
      <c r="A6" s="15" t="s">
        <v>22</v>
      </c>
      <c r="B6" s="51">
        <v>1040</v>
      </c>
      <c r="C6" s="51">
        <v>1122</v>
      </c>
      <c r="D6" s="55">
        <f>SUM(B6:C6)</f>
        <v>2162</v>
      </c>
      <c r="E6" s="52">
        <v>328</v>
      </c>
      <c r="F6" s="52">
        <v>305</v>
      </c>
      <c r="G6" s="55">
        <f>SUM(E6:F6)</f>
        <v>633</v>
      </c>
      <c r="H6" s="56">
        <f>E6/B6*100</f>
        <v>31.538461538461537</v>
      </c>
      <c r="I6" s="56">
        <f>F6/C6*100</f>
        <v>27.183600713012478</v>
      </c>
      <c r="J6" s="57">
        <f>G6/D6*100</f>
        <v>29.278445883441258</v>
      </c>
    </row>
    <row r="7" spans="1:10" ht="30" customHeight="1" x14ac:dyDescent="0.2">
      <c r="A7" s="15" t="s">
        <v>23</v>
      </c>
      <c r="B7" s="52">
        <v>855</v>
      </c>
      <c r="C7" s="52">
        <v>834</v>
      </c>
      <c r="D7" s="55">
        <f t="shared" ref="D7:D22" si="0">SUM(B7:C7)</f>
        <v>1689</v>
      </c>
      <c r="E7" s="52">
        <v>309</v>
      </c>
      <c r="F7" s="52">
        <v>274</v>
      </c>
      <c r="G7" s="55">
        <f t="shared" ref="G7:G22" si="1">SUM(E7:F7)</f>
        <v>583</v>
      </c>
      <c r="H7" s="56">
        <f>E7/B7*100</f>
        <v>36.140350877192986</v>
      </c>
      <c r="I7" s="56">
        <f>F7/C7*100</f>
        <v>32.853717026378895</v>
      </c>
      <c r="J7" s="57">
        <f t="shared" ref="J7:J22" si="2">G7/D7*100</f>
        <v>34.517465956187095</v>
      </c>
    </row>
    <row r="8" spans="1:10" ht="30" customHeight="1" x14ac:dyDescent="0.2">
      <c r="A8" s="15" t="s">
        <v>24</v>
      </c>
      <c r="B8" s="52">
        <v>845</v>
      </c>
      <c r="C8" s="52">
        <v>899</v>
      </c>
      <c r="D8" s="55">
        <f t="shared" si="0"/>
        <v>1744</v>
      </c>
      <c r="E8" s="52">
        <v>321</v>
      </c>
      <c r="F8" s="52">
        <v>281</v>
      </c>
      <c r="G8" s="55">
        <f t="shared" si="1"/>
        <v>602</v>
      </c>
      <c r="H8" s="56">
        <f t="shared" ref="H8:H22" si="3">E8/B8*100</f>
        <v>37.988165680473372</v>
      </c>
      <c r="I8" s="56">
        <f t="shared" ref="I8:I22" si="4">F8/C8*100</f>
        <v>31.256952169076751</v>
      </c>
      <c r="J8" s="57">
        <f t="shared" si="2"/>
        <v>34.518348623853214</v>
      </c>
    </row>
    <row r="9" spans="1:10" ht="30" customHeight="1" x14ac:dyDescent="0.2">
      <c r="A9" s="15" t="s">
        <v>25</v>
      </c>
      <c r="B9" s="52">
        <v>259</v>
      </c>
      <c r="C9" s="52">
        <v>266</v>
      </c>
      <c r="D9" s="55">
        <f t="shared" si="0"/>
        <v>525</v>
      </c>
      <c r="E9" s="52">
        <v>101</v>
      </c>
      <c r="F9" s="52">
        <v>88</v>
      </c>
      <c r="G9" s="55">
        <f t="shared" si="1"/>
        <v>189</v>
      </c>
      <c r="H9" s="56">
        <f t="shared" si="3"/>
        <v>38.996138996138995</v>
      </c>
      <c r="I9" s="56">
        <f t="shared" si="4"/>
        <v>33.082706766917291</v>
      </c>
      <c r="J9" s="57">
        <f t="shared" si="2"/>
        <v>36</v>
      </c>
    </row>
    <row r="10" spans="1:10" ht="30" customHeight="1" x14ac:dyDescent="0.2">
      <c r="A10" s="15" t="s">
        <v>26</v>
      </c>
      <c r="B10" s="52">
        <v>258</v>
      </c>
      <c r="C10" s="52">
        <v>307</v>
      </c>
      <c r="D10" s="55">
        <f t="shared" si="0"/>
        <v>565</v>
      </c>
      <c r="E10" s="52">
        <v>87</v>
      </c>
      <c r="F10" s="52">
        <v>96</v>
      </c>
      <c r="G10" s="55">
        <f t="shared" si="1"/>
        <v>183</v>
      </c>
      <c r="H10" s="56">
        <f t="shared" si="3"/>
        <v>33.720930232558139</v>
      </c>
      <c r="I10" s="56">
        <f t="shared" si="4"/>
        <v>31.270358306188921</v>
      </c>
      <c r="J10" s="57">
        <f t="shared" si="2"/>
        <v>32.389380530973447</v>
      </c>
    </row>
    <row r="11" spans="1:10" ht="30" customHeight="1" x14ac:dyDescent="0.2">
      <c r="A11" s="15" t="s">
        <v>27</v>
      </c>
      <c r="B11" s="52">
        <v>241</v>
      </c>
      <c r="C11" s="52">
        <v>254</v>
      </c>
      <c r="D11" s="55">
        <f t="shared" si="0"/>
        <v>495</v>
      </c>
      <c r="E11" s="52">
        <v>72</v>
      </c>
      <c r="F11" s="52">
        <v>61</v>
      </c>
      <c r="G11" s="55">
        <f t="shared" si="1"/>
        <v>133</v>
      </c>
      <c r="H11" s="56">
        <f t="shared" si="3"/>
        <v>29.875518672199171</v>
      </c>
      <c r="I11" s="56">
        <f t="shared" si="4"/>
        <v>24.015748031496063</v>
      </c>
      <c r="J11" s="57">
        <f t="shared" si="2"/>
        <v>26.868686868686869</v>
      </c>
    </row>
    <row r="12" spans="1:10" ht="30" customHeight="1" x14ac:dyDescent="0.2">
      <c r="A12" s="15" t="s">
        <v>28</v>
      </c>
      <c r="B12" s="52">
        <v>194</v>
      </c>
      <c r="C12" s="52">
        <v>178</v>
      </c>
      <c r="D12" s="55">
        <f t="shared" si="0"/>
        <v>372</v>
      </c>
      <c r="E12" s="52">
        <v>59</v>
      </c>
      <c r="F12" s="52">
        <v>44</v>
      </c>
      <c r="G12" s="55">
        <f t="shared" si="1"/>
        <v>103</v>
      </c>
      <c r="H12" s="56">
        <f t="shared" si="3"/>
        <v>30.412371134020617</v>
      </c>
      <c r="I12" s="56">
        <f t="shared" si="4"/>
        <v>24.719101123595504</v>
      </c>
      <c r="J12" s="57">
        <f t="shared" si="2"/>
        <v>27.688172043010752</v>
      </c>
    </row>
    <row r="13" spans="1:10" ht="30" customHeight="1" x14ac:dyDescent="0.2">
      <c r="A13" s="15" t="s">
        <v>29</v>
      </c>
      <c r="B13" s="52">
        <v>173</v>
      </c>
      <c r="C13" s="52">
        <v>221</v>
      </c>
      <c r="D13" s="55">
        <f t="shared" si="0"/>
        <v>394</v>
      </c>
      <c r="E13" s="52">
        <v>33</v>
      </c>
      <c r="F13" s="52">
        <v>38</v>
      </c>
      <c r="G13" s="55">
        <f t="shared" si="1"/>
        <v>71</v>
      </c>
      <c r="H13" s="56">
        <f t="shared" si="3"/>
        <v>19.075144508670519</v>
      </c>
      <c r="I13" s="56">
        <f t="shared" si="4"/>
        <v>17.194570135746606</v>
      </c>
      <c r="J13" s="57">
        <f t="shared" si="2"/>
        <v>18.020304568527919</v>
      </c>
    </row>
    <row r="14" spans="1:10" ht="30" customHeight="1" x14ac:dyDescent="0.2">
      <c r="A14" s="15" t="s">
        <v>30</v>
      </c>
      <c r="B14" s="52">
        <v>297</v>
      </c>
      <c r="C14" s="52">
        <v>308</v>
      </c>
      <c r="D14" s="55">
        <f t="shared" si="0"/>
        <v>605</v>
      </c>
      <c r="E14" s="52">
        <v>97</v>
      </c>
      <c r="F14" s="52">
        <v>96</v>
      </c>
      <c r="G14" s="55">
        <f t="shared" si="1"/>
        <v>193</v>
      </c>
      <c r="H14" s="56">
        <f t="shared" si="3"/>
        <v>32.659932659932664</v>
      </c>
      <c r="I14" s="56">
        <f t="shared" si="4"/>
        <v>31.168831168831169</v>
      </c>
      <c r="J14" s="57">
        <f t="shared" si="2"/>
        <v>31.900826446280995</v>
      </c>
    </row>
    <row r="15" spans="1:10" ht="30" customHeight="1" x14ac:dyDescent="0.2">
      <c r="A15" s="15" t="s">
        <v>31</v>
      </c>
      <c r="B15" s="52">
        <v>472</v>
      </c>
      <c r="C15" s="52">
        <v>509</v>
      </c>
      <c r="D15" s="55">
        <f t="shared" si="0"/>
        <v>981</v>
      </c>
      <c r="E15" s="52">
        <v>150</v>
      </c>
      <c r="F15" s="52">
        <v>132</v>
      </c>
      <c r="G15" s="55">
        <f t="shared" si="1"/>
        <v>282</v>
      </c>
      <c r="H15" s="56">
        <f t="shared" si="3"/>
        <v>31.779661016949152</v>
      </c>
      <c r="I15" s="56">
        <f t="shared" si="4"/>
        <v>25.93320235756385</v>
      </c>
      <c r="J15" s="57">
        <f t="shared" si="2"/>
        <v>28.74617737003058</v>
      </c>
    </row>
    <row r="16" spans="1:10" ht="30" customHeight="1" x14ac:dyDescent="0.2">
      <c r="A16" s="15" t="s">
        <v>32</v>
      </c>
      <c r="B16" s="52">
        <v>361</v>
      </c>
      <c r="C16" s="52">
        <v>366</v>
      </c>
      <c r="D16" s="55">
        <f t="shared" si="0"/>
        <v>727</v>
      </c>
      <c r="E16" s="52">
        <v>117</v>
      </c>
      <c r="F16" s="52">
        <v>84</v>
      </c>
      <c r="G16" s="55">
        <f t="shared" si="1"/>
        <v>201</v>
      </c>
      <c r="H16" s="56">
        <f t="shared" si="3"/>
        <v>32.409972299168977</v>
      </c>
      <c r="I16" s="56">
        <f t="shared" si="4"/>
        <v>22.950819672131146</v>
      </c>
      <c r="J16" s="57">
        <f t="shared" si="2"/>
        <v>27.64786795048143</v>
      </c>
    </row>
    <row r="17" spans="1:10" ht="30" customHeight="1" x14ac:dyDescent="0.2">
      <c r="A17" s="15" t="s">
        <v>33</v>
      </c>
      <c r="B17" s="52">
        <v>434</v>
      </c>
      <c r="C17" s="52">
        <v>393</v>
      </c>
      <c r="D17" s="55">
        <f t="shared" si="0"/>
        <v>827</v>
      </c>
      <c r="E17" s="52">
        <v>119</v>
      </c>
      <c r="F17" s="52">
        <v>105</v>
      </c>
      <c r="G17" s="55">
        <f t="shared" si="1"/>
        <v>224</v>
      </c>
      <c r="H17" s="56">
        <f t="shared" si="3"/>
        <v>27.419354838709676</v>
      </c>
      <c r="I17" s="56">
        <f t="shared" si="4"/>
        <v>26.717557251908396</v>
      </c>
      <c r="J17" s="57">
        <f t="shared" si="2"/>
        <v>27.085852478839179</v>
      </c>
    </row>
    <row r="18" spans="1:10" ht="30" customHeight="1" x14ac:dyDescent="0.2">
      <c r="A18" s="15" t="s">
        <v>116</v>
      </c>
      <c r="B18" s="52">
        <v>783</v>
      </c>
      <c r="C18" s="52">
        <v>779</v>
      </c>
      <c r="D18" s="55">
        <f t="shared" si="0"/>
        <v>1562</v>
      </c>
      <c r="E18" s="52">
        <v>242</v>
      </c>
      <c r="F18" s="52">
        <v>214</v>
      </c>
      <c r="G18" s="55">
        <f t="shared" si="1"/>
        <v>456</v>
      </c>
      <c r="H18" s="56">
        <f t="shared" si="3"/>
        <v>30.906768837803323</v>
      </c>
      <c r="I18" s="56">
        <f t="shared" si="4"/>
        <v>27.471116816431323</v>
      </c>
      <c r="J18" s="57">
        <f t="shared" si="2"/>
        <v>29.193341869398211</v>
      </c>
    </row>
    <row r="19" spans="1:10" ht="30" customHeight="1" x14ac:dyDescent="0.2">
      <c r="A19" s="15" t="s">
        <v>115</v>
      </c>
      <c r="B19" s="52">
        <v>435</v>
      </c>
      <c r="C19" s="52">
        <v>409</v>
      </c>
      <c r="D19" s="55">
        <f t="shared" si="0"/>
        <v>844</v>
      </c>
      <c r="E19" s="52">
        <v>155</v>
      </c>
      <c r="F19" s="52">
        <v>128</v>
      </c>
      <c r="G19" s="55">
        <f t="shared" si="1"/>
        <v>283</v>
      </c>
      <c r="H19" s="56">
        <f t="shared" si="3"/>
        <v>35.632183908045981</v>
      </c>
      <c r="I19" s="56">
        <f t="shared" si="4"/>
        <v>31.295843520782395</v>
      </c>
      <c r="J19" s="57">
        <f t="shared" si="2"/>
        <v>33.530805687203788</v>
      </c>
    </row>
    <row r="20" spans="1:10" ht="30" customHeight="1" x14ac:dyDescent="0.2">
      <c r="A20" s="15" t="s">
        <v>34</v>
      </c>
      <c r="B20" s="52">
        <v>382</v>
      </c>
      <c r="C20" s="52">
        <v>405</v>
      </c>
      <c r="D20" s="55">
        <f t="shared" si="0"/>
        <v>787</v>
      </c>
      <c r="E20" s="52">
        <v>123</v>
      </c>
      <c r="F20" s="52">
        <v>124</v>
      </c>
      <c r="G20" s="55">
        <f t="shared" si="1"/>
        <v>247</v>
      </c>
      <c r="H20" s="56">
        <f t="shared" si="3"/>
        <v>32.198952879581149</v>
      </c>
      <c r="I20" s="56">
        <f t="shared" si="4"/>
        <v>30.617283950617285</v>
      </c>
      <c r="J20" s="57">
        <f t="shared" si="2"/>
        <v>31.385006353240151</v>
      </c>
    </row>
    <row r="21" spans="1:10" ht="30" customHeight="1" thickBot="1" x14ac:dyDescent="0.25">
      <c r="A21" s="16" t="s">
        <v>35</v>
      </c>
      <c r="B21" s="52">
        <v>316</v>
      </c>
      <c r="C21" s="52">
        <v>312</v>
      </c>
      <c r="D21" s="58">
        <f t="shared" si="0"/>
        <v>628</v>
      </c>
      <c r="E21" s="52">
        <v>95</v>
      </c>
      <c r="F21" s="52">
        <v>77</v>
      </c>
      <c r="G21" s="58">
        <f t="shared" si="1"/>
        <v>172</v>
      </c>
      <c r="H21" s="59">
        <f t="shared" si="3"/>
        <v>30.063291139240505</v>
      </c>
      <c r="I21" s="59">
        <f t="shared" si="4"/>
        <v>24.679487179487182</v>
      </c>
      <c r="J21" s="60">
        <f t="shared" si="2"/>
        <v>27.388535031847134</v>
      </c>
    </row>
    <row r="22" spans="1:10" ht="30" customHeight="1" thickTop="1" thickBot="1" x14ac:dyDescent="0.25">
      <c r="A22" s="17" t="s">
        <v>3</v>
      </c>
      <c r="B22" s="61">
        <f>SUM(B6:B21)</f>
        <v>7345</v>
      </c>
      <c r="C22" s="61">
        <f>SUM(C6:C21)</f>
        <v>7562</v>
      </c>
      <c r="D22" s="61">
        <f t="shared" si="0"/>
        <v>14907</v>
      </c>
      <c r="E22" s="61">
        <f>SUM(E6:E21)</f>
        <v>2408</v>
      </c>
      <c r="F22" s="61">
        <f>SUM(F6:F21)</f>
        <v>2147</v>
      </c>
      <c r="G22" s="61">
        <f t="shared" si="1"/>
        <v>4555</v>
      </c>
      <c r="H22" s="62">
        <f t="shared" si="3"/>
        <v>32.78420694349898</v>
      </c>
      <c r="I22" s="62">
        <f t="shared" si="4"/>
        <v>28.391959798994975</v>
      </c>
      <c r="J22" s="63">
        <f t="shared" si="2"/>
        <v>30.55611457704434</v>
      </c>
    </row>
    <row r="23" spans="1:10" ht="30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30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30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45" customHeight="1" x14ac:dyDescent="0.2"/>
    <row r="27" spans="1:10" ht="30" customHeight="1" x14ac:dyDescent="0.2"/>
    <row r="28" spans="1:10" ht="14.4" x14ac:dyDescent="0.2">
      <c r="A28" s="219"/>
      <c r="B28" s="219"/>
      <c r="C28" s="219"/>
      <c r="D28" s="219"/>
      <c r="E28" s="219"/>
      <c r="F28" s="219"/>
      <c r="G28" s="219"/>
      <c r="H28" s="219"/>
      <c r="I28" s="219"/>
      <c r="J28" s="219"/>
    </row>
  </sheetData>
  <mergeCells count="6">
    <mergeCell ref="A28:J28"/>
    <mergeCell ref="H4:J4"/>
    <mergeCell ref="A1:C1"/>
    <mergeCell ref="A4:A5"/>
    <mergeCell ref="B4:D4"/>
    <mergeCell ref="E4:G4"/>
  </mergeCells>
  <phoneticPr fontId="3"/>
  <pageMargins left="0.78740157480314965" right="0.19685039370078741" top="0.74803149606299213" bottom="0.19685039370078741" header="0.19685039370078741" footer="0.1968503937007874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8"/>
  <sheetViews>
    <sheetView zoomScale="75" zoomScaleNormal="75" workbookViewId="0"/>
  </sheetViews>
  <sheetFormatPr defaultColWidth="9" defaultRowHeight="30" customHeight="1" x14ac:dyDescent="0.25"/>
  <cols>
    <col min="1" max="1" width="21.33203125" style="11" customWidth="1"/>
    <col min="2" max="10" width="8" style="11" customWidth="1"/>
    <col min="11" max="16384" width="9" style="11"/>
  </cols>
  <sheetData>
    <row r="2" spans="1:10" ht="30" customHeight="1" thickBot="1" x14ac:dyDescent="0.3">
      <c r="A2" s="12" t="s">
        <v>36</v>
      </c>
    </row>
    <row r="3" spans="1:10" ht="30" customHeight="1" x14ac:dyDescent="0.25">
      <c r="A3" s="223" t="s">
        <v>37</v>
      </c>
      <c r="B3" s="220" t="s">
        <v>9</v>
      </c>
      <c r="C3" s="220"/>
      <c r="D3" s="220"/>
      <c r="E3" s="220" t="s">
        <v>10</v>
      </c>
      <c r="F3" s="220"/>
      <c r="G3" s="220"/>
      <c r="H3" s="220" t="s">
        <v>11</v>
      </c>
      <c r="I3" s="220"/>
      <c r="J3" s="221"/>
    </row>
    <row r="4" spans="1:10" ht="30" customHeight="1" x14ac:dyDescent="0.25">
      <c r="A4" s="224"/>
      <c r="B4" s="13" t="s">
        <v>1</v>
      </c>
      <c r="C4" s="13" t="s">
        <v>2</v>
      </c>
      <c r="D4" s="13" t="s">
        <v>3</v>
      </c>
      <c r="E4" s="13" t="s">
        <v>1</v>
      </c>
      <c r="F4" s="13" t="s">
        <v>2</v>
      </c>
      <c r="G4" s="13" t="s">
        <v>3</v>
      </c>
      <c r="H4" s="13" t="s">
        <v>1</v>
      </c>
      <c r="I4" s="13" t="s">
        <v>2</v>
      </c>
      <c r="J4" s="14" t="s">
        <v>3</v>
      </c>
    </row>
    <row r="5" spans="1:10" ht="30" customHeight="1" x14ac:dyDescent="0.25">
      <c r="A5" s="15" t="s">
        <v>38</v>
      </c>
      <c r="B5" s="51">
        <v>4213</v>
      </c>
      <c r="C5" s="51">
        <v>3971</v>
      </c>
      <c r="D5" s="55">
        <f t="shared" ref="D5:D10" si="0">SUM(B5:C5)</f>
        <v>8184</v>
      </c>
      <c r="E5" s="51">
        <v>1190</v>
      </c>
      <c r="F5" s="51">
        <v>1054</v>
      </c>
      <c r="G5" s="55">
        <f>SUM(E5:F5)</f>
        <v>2244</v>
      </c>
      <c r="H5" s="56">
        <f t="shared" ref="H5:J10" si="1">E5/B5*100</f>
        <v>28.245905530500831</v>
      </c>
      <c r="I5" s="56">
        <f t="shared" si="1"/>
        <v>26.542432636615459</v>
      </c>
      <c r="J5" s="57">
        <f t="shared" si="1"/>
        <v>27.419354838709676</v>
      </c>
    </row>
    <row r="6" spans="1:10" ht="30" customHeight="1" x14ac:dyDescent="0.25">
      <c r="A6" s="15" t="s">
        <v>39</v>
      </c>
      <c r="B6" s="51">
        <v>1383</v>
      </c>
      <c r="C6" s="51">
        <v>1448</v>
      </c>
      <c r="D6" s="55">
        <f t="shared" si="0"/>
        <v>2831</v>
      </c>
      <c r="E6" s="52">
        <v>433</v>
      </c>
      <c r="F6" s="52">
        <v>403</v>
      </c>
      <c r="G6" s="55">
        <f t="shared" ref="G6:G23" si="2">SUM(E6:F6)</f>
        <v>836</v>
      </c>
      <c r="H6" s="56">
        <f t="shared" si="1"/>
        <v>31.308749096167755</v>
      </c>
      <c r="I6" s="56">
        <f t="shared" si="1"/>
        <v>27.831491712707184</v>
      </c>
      <c r="J6" s="57">
        <f t="shared" si="1"/>
        <v>29.530201342281881</v>
      </c>
    </row>
    <row r="7" spans="1:10" ht="30" customHeight="1" x14ac:dyDescent="0.25">
      <c r="A7" s="15" t="s">
        <v>40</v>
      </c>
      <c r="B7" s="52">
        <v>832</v>
      </c>
      <c r="C7" s="52">
        <v>874</v>
      </c>
      <c r="D7" s="55">
        <f t="shared" si="0"/>
        <v>1706</v>
      </c>
      <c r="E7" s="52">
        <v>291</v>
      </c>
      <c r="F7" s="52">
        <v>258</v>
      </c>
      <c r="G7" s="55">
        <f t="shared" si="2"/>
        <v>549</v>
      </c>
      <c r="H7" s="56">
        <f t="shared" si="1"/>
        <v>34.975961538461533</v>
      </c>
      <c r="I7" s="56">
        <f t="shared" si="1"/>
        <v>29.51945080091533</v>
      </c>
      <c r="J7" s="57">
        <f t="shared" si="1"/>
        <v>32.180539273153578</v>
      </c>
    </row>
    <row r="8" spans="1:10" ht="30" customHeight="1" x14ac:dyDescent="0.25">
      <c r="A8" s="15" t="s">
        <v>41</v>
      </c>
      <c r="B8" s="52">
        <v>892</v>
      </c>
      <c r="C8" s="52">
        <v>964</v>
      </c>
      <c r="D8" s="55">
        <f t="shared" si="0"/>
        <v>1856</v>
      </c>
      <c r="E8" s="52">
        <v>348</v>
      </c>
      <c r="F8" s="52">
        <v>344</v>
      </c>
      <c r="G8" s="55">
        <f t="shared" si="2"/>
        <v>692</v>
      </c>
      <c r="H8" s="56">
        <f t="shared" si="1"/>
        <v>39.013452914798208</v>
      </c>
      <c r="I8" s="56">
        <f t="shared" si="1"/>
        <v>35.684647302904565</v>
      </c>
      <c r="J8" s="57">
        <f t="shared" si="1"/>
        <v>37.28448275862069</v>
      </c>
    </row>
    <row r="9" spans="1:10" ht="30" customHeight="1" thickBot="1" x14ac:dyDescent="0.3">
      <c r="A9" s="16" t="s">
        <v>42</v>
      </c>
      <c r="B9" s="52">
        <v>771</v>
      </c>
      <c r="C9" s="52">
        <v>797</v>
      </c>
      <c r="D9" s="58">
        <f t="shared" si="0"/>
        <v>1568</v>
      </c>
      <c r="E9" s="52">
        <v>289</v>
      </c>
      <c r="F9" s="52">
        <v>252</v>
      </c>
      <c r="G9" s="58">
        <f t="shared" si="2"/>
        <v>541</v>
      </c>
      <c r="H9" s="59">
        <f t="shared" si="1"/>
        <v>37.483787289234762</v>
      </c>
      <c r="I9" s="59">
        <f t="shared" si="1"/>
        <v>31.618569636135508</v>
      </c>
      <c r="J9" s="60">
        <f t="shared" si="1"/>
        <v>34.502551020408163</v>
      </c>
    </row>
    <row r="10" spans="1:10" ht="30" customHeight="1" thickTop="1" thickBot="1" x14ac:dyDescent="0.3">
      <c r="A10" s="17" t="s">
        <v>3</v>
      </c>
      <c r="B10" s="61">
        <f>SUM(B5:B9)</f>
        <v>8091</v>
      </c>
      <c r="C10" s="61">
        <f>SUM(C5:C9)</f>
        <v>8054</v>
      </c>
      <c r="D10" s="61">
        <f t="shared" si="0"/>
        <v>16145</v>
      </c>
      <c r="E10" s="61">
        <f>SUM(E5:E9)</f>
        <v>2551</v>
      </c>
      <c r="F10" s="61">
        <f>SUM(F5:F9)</f>
        <v>2311</v>
      </c>
      <c r="G10" s="61">
        <f>SUM(G5:G9)</f>
        <v>4862</v>
      </c>
      <c r="H10" s="62">
        <f t="shared" si="1"/>
        <v>31.528859226300828</v>
      </c>
      <c r="I10" s="62">
        <f t="shared" si="1"/>
        <v>28.693816737025081</v>
      </c>
      <c r="J10" s="63">
        <f t="shared" si="1"/>
        <v>30.114586559306289</v>
      </c>
    </row>
    <row r="11" spans="1:10" ht="30" customHeight="1" x14ac:dyDescent="0.25">
      <c r="A11" s="20"/>
      <c r="B11" s="21"/>
      <c r="C11" s="21"/>
      <c r="D11" s="21"/>
      <c r="E11" s="21"/>
      <c r="F11" s="21"/>
      <c r="G11" s="21"/>
      <c r="H11" s="22"/>
      <c r="I11" s="22"/>
      <c r="J11" s="22"/>
    </row>
    <row r="12" spans="1:10" ht="30" customHeight="1" x14ac:dyDescent="0.25">
      <c r="A12" s="23"/>
      <c r="B12" s="24"/>
      <c r="C12" s="24"/>
      <c r="D12" s="24"/>
      <c r="E12" s="24"/>
      <c r="F12" s="24"/>
      <c r="G12" s="24"/>
      <c r="H12" s="25"/>
      <c r="I12" s="25"/>
      <c r="J12" s="25"/>
    </row>
    <row r="13" spans="1:10" ht="30" customHeight="1" x14ac:dyDescent="0.25">
      <c r="A13" s="23"/>
      <c r="B13" s="24"/>
      <c r="C13" s="24"/>
      <c r="D13" s="24"/>
      <c r="E13" s="24"/>
      <c r="F13" s="24"/>
      <c r="G13" s="24"/>
      <c r="H13" s="25"/>
      <c r="I13" s="25"/>
      <c r="J13" s="25"/>
    </row>
    <row r="14" spans="1:10" ht="30" customHeight="1" thickBot="1" x14ac:dyDescent="0.3">
      <c r="A14" s="12" t="s">
        <v>43</v>
      </c>
      <c r="B14" s="24"/>
      <c r="C14" s="24"/>
      <c r="D14" s="24"/>
      <c r="E14" s="24"/>
      <c r="F14" s="24"/>
      <c r="G14" s="24"/>
      <c r="H14" s="25"/>
      <c r="I14" s="25"/>
      <c r="J14" s="25"/>
    </row>
    <row r="15" spans="1:10" ht="30" customHeight="1" x14ac:dyDescent="0.25">
      <c r="A15" s="223" t="s">
        <v>37</v>
      </c>
      <c r="B15" s="220" t="s">
        <v>9</v>
      </c>
      <c r="C15" s="220"/>
      <c r="D15" s="220"/>
      <c r="E15" s="220" t="s">
        <v>10</v>
      </c>
      <c r="F15" s="220"/>
      <c r="G15" s="220"/>
      <c r="H15" s="220" t="s">
        <v>11</v>
      </c>
      <c r="I15" s="220"/>
      <c r="J15" s="221"/>
    </row>
    <row r="16" spans="1:10" ht="30" customHeight="1" x14ac:dyDescent="0.25">
      <c r="A16" s="224"/>
      <c r="B16" s="13" t="s">
        <v>1</v>
      </c>
      <c r="C16" s="13" t="s">
        <v>2</v>
      </c>
      <c r="D16" s="13" t="s">
        <v>3</v>
      </c>
      <c r="E16" s="13" t="s">
        <v>1</v>
      </c>
      <c r="F16" s="13" t="s">
        <v>2</v>
      </c>
      <c r="G16" s="13" t="s">
        <v>3</v>
      </c>
      <c r="H16" s="13" t="s">
        <v>1</v>
      </c>
      <c r="I16" s="13" t="s">
        <v>2</v>
      </c>
      <c r="J16" s="14" t="s">
        <v>3</v>
      </c>
    </row>
    <row r="17" spans="1:10" ht="30" customHeight="1" x14ac:dyDescent="0.25">
      <c r="A17" s="26" t="s">
        <v>44</v>
      </c>
      <c r="B17" s="52">
        <v>432</v>
      </c>
      <c r="C17" s="52">
        <v>440</v>
      </c>
      <c r="D17" s="64">
        <f t="shared" ref="D17:D23" si="3">SUM(B17:C17)</f>
        <v>872</v>
      </c>
      <c r="E17" s="52">
        <v>151</v>
      </c>
      <c r="F17" s="52">
        <v>131</v>
      </c>
      <c r="G17" s="64">
        <f t="shared" si="2"/>
        <v>282</v>
      </c>
      <c r="H17" s="65">
        <f>E17/B17*100</f>
        <v>34.953703703703702</v>
      </c>
      <c r="I17" s="65">
        <f>F17/C17*100</f>
        <v>29.772727272727273</v>
      </c>
      <c r="J17" s="66">
        <f>G17/D17*100</f>
        <v>32.339449541284402</v>
      </c>
    </row>
    <row r="18" spans="1:10" ht="30" customHeight="1" x14ac:dyDescent="0.25">
      <c r="A18" s="16" t="s">
        <v>45</v>
      </c>
      <c r="B18" s="51">
        <v>1185</v>
      </c>
      <c r="C18" s="51">
        <v>1189</v>
      </c>
      <c r="D18" s="55">
        <f t="shared" si="3"/>
        <v>2374</v>
      </c>
      <c r="E18" s="52">
        <v>385</v>
      </c>
      <c r="F18" s="52">
        <v>373</v>
      </c>
      <c r="G18" s="55">
        <f t="shared" si="2"/>
        <v>758</v>
      </c>
      <c r="H18" s="56">
        <f t="shared" ref="H18:H24" si="4">E18/B18*100</f>
        <v>32.489451476793249</v>
      </c>
      <c r="I18" s="56">
        <f t="shared" ref="I18:I24" si="5">F18/C18*100</f>
        <v>31.370899915895713</v>
      </c>
      <c r="J18" s="57">
        <f t="shared" ref="J18:J24" si="6">G18/D18*100</f>
        <v>31.929233361415331</v>
      </c>
    </row>
    <row r="19" spans="1:10" ht="30" customHeight="1" x14ac:dyDescent="0.25">
      <c r="A19" s="15" t="s">
        <v>46</v>
      </c>
      <c r="B19" s="51">
        <v>1779</v>
      </c>
      <c r="C19" s="51">
        <v>1793</v>
      </c>
      <c r="D19" s="55">
        <f t="shared" si="3"/>
        <v>3572</v>
      </c>
      <c r="E19" s="52">
        <v>578</v>
      </c>
      <c r="F19" s="52">
        <v>554</v>
      </c>
      <c r="G19" s="55">
        <f t="shared" si="2"/>
        <v>1132</v>
      </c>
      <c r="H19" s="56">
        <f t="shared" si="4"/>
        <v>32.490163012928612</v>
      </c>
      <c r="I19" s="56">
        <f t="shared" si="5"/>
        <v>30.897936419408811</v>
      </c>
      <c r="J19" s="57">
        <f t="shared" si="6"/>
        <v>31.69092945128779</v>
      </c>
    </row>
    <row r="20" spans="1:10" ht="30" customHeight="1" x14ac:dyDescent="0.25">
      <c r="A20" s="15" t="s">
        <v>47</v>
      </c>
      <c r="B20" s="52">
        <v>884</v>
      </c>
      <c r="C20" s="52">
        <v>863</v>
      </c>
      <c r="D20" s="55">
        <f t="shared" si="3"/>
        <v>1747</v>
      </c>
      <c r="E20" s="52">
        <v>243</v>
      </c>
      <c r="F20" s="52">
        <v>220</v>
      </c>
      <c r="G20" s="55">
        <f t="shared" si="2"/>
        <v>463</v>
      </c>
      <c r="H20" s="56">
        <f t="shared" si="4"/>
        <v>27.488687782805432</v>
      </c>
      <c r="I20" s="56">
        <f t="shared" si="5"/>
        <v>25.492468134414832</v>
      </c>
      <c r="J20" s="57">
        <f t="shared" si="6"/>
        <v>26.50257584430452</v>
      </c>
    </row>
    <row r="21" spans="1:10" ht="30" customHeight="1" x14ac:dyDescent="0.25">
      <c r="A21" s="15" t="s">
        <v>48</v>
      </c>
      <c r="B21" s="52">
        <v>359</v>
      </c>
      <c r="C21" s="52">
        <v>367</v>
      </c>
      <c r="D21" s="55">
        <f t="shared" si="3"/>
        <v>726</v>
      </c>
      <c r="E21" s="52">
        <v>123</v>
      </c>
      <c r="F21" s="52">
        <v>123</v>
      </c>
      <c r="G21" s="55">
        <f t="shared" si="2"/>
        <v>246</v>
      </c>
      <c r="H21" s="56">
        <f t="shared" si="4"/>
        <v>34.261838440111418</v>
      </c>
      <c r="I21" s="56">
        <f t="shared" si="5"/>
        <v>33.514986376021803</v>
      </c>
      <c r="J21" s="57">
        <f t="shared" si="6"/>
        <v>33.884297520661157</v>
      </c>
    </row>
    <row r="22" spans="1:10" ht="30" customHeight="1" x14ac:dyDescent="0.25">
      <c r="A22" s="15" t="s">
        <v>49</v>
      </c>
      <c r="B22" s="52">
        <v>750</v>
      </c>
      <c r="C22" s="52">
        <v>738</v>
      </c>
      <c r="D22" s="55">
        <f t="shared" si="3"/>
        <v>1488</v>
      </c>
      <c r="E22" s="52">
        <v>246</v>
      </c>
      <c r="F22" s="52">
        <v>210</v>
      </c>
      <c r="G22" s="55">
        <f t="shared" si="2"/>
        <v>456</v>
      </c>
      <c r="H22" s="56">
        <f t="shared" si="4"/>
        <v>32.800000000000004</v>
      </c>
      <c r="I22" s="56">
        <f t="shared" si="5"/>
        <v>28.455284552845526</v>
      </c>
      <c r="J22" s="57">
        <f t="shared" si="6"/>
        <v>30.64516129032258</v>
      </c>
    </row>
    <row r="23" spans="1:10" ht="30" customHeight="1" thickBot="1" x14ac:dyDescent="0.3">
      <c r="A23" s="26" t="s">
        <v>50</v>
      </c>
      <c r="B23" s="51">
        <v>2565</v>
      </c>
      <c r="C23" s="51">
        <v>2566</v>
      </c>
      <c r="D23" s="55">
        <f t="shared" si="3"/>
        <v>5131</v>
      </c>
      <c r="E23" s="52">
        <v>809</v>
      </c>
      <c r="F23" s="52">
        <v>726</v>
      </c>
      <c r="G23" s="55">
        <f t="shared" si="2"/>
        <v>1535</v>
      </c>
      <c r="H23" s="67">
        <f t="shared" si="4"/>
        <v>31.539961013645225</v>
      </c>
      <c r="I23" s="67">
        <f t="shared" si="5"/>
        <v>28.293063133281372</v>
      </c>
      <c r="J23" s="68">
        <f t="shared" si="6"/>
        <v>29.916195673358022</v>
      </c>
    </row>
    <row r="24" spans="1:10" ht="30" customHeight="1" thickTop="1" thickBot="1" x14ac:dyDescent="0.3">
      <c r="A24" s="17" t="s">
        <v>3</v>
      </c>
      <c r="B24" s="61">
        <f t="shared" ref="B24:G24" si="7">SUM(B17:B23)</f>
        <v>7954</v>
      </c>
      <c r="C24" s="61">
        <f t="shared" si="7"/>
        <v>7956</v>
      </c>
      <c r="D24" s="61">
        <f t="shared" si="7"/>
        <v>15910</v>
      </c>
      <c r="E24" s="61">
        <f t="shared" si="7"/>
        <v>2535</v>
      </c>
      <c r="F24" s="61">
        <f t="shared" si="7"/>
        <v>2337</v>
      </c>
      <c r="G24" s="61">
        <f t="shared" si="7"/>
        <v>4872</v>
      </c>
      <c r="H24" s="69">
        <f t="shared" si="4"/>
        <v>31.87075685189842</v>
      </c>
      <c r="I24" s="69">
        <f t="shared" si="5"/>
        <v>29.374057315233788</v>
      </c>
      <c r="J24" s="70">
        <f t="shared" si="6"/>
        <v>30.62225015713388</v>
      </c>
    </row>
    <row r="25" spans="1:10" ht="30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30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0" ht="30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30" customHeight="1" x14ac:dyDescent="0.25">
      <c r="A28" s="225"/>
      <c r="B28" s="225"/>
      <c r="C28" s="225"/>
      <c r="D28" s="225"/>
      <c r="E28" s="225"/>
      <c r="F28" s="225"/>
      <c r="G28" s="225"/>
      <c r="H28" s="225"/>
      <c r="I28" s="225"/>
      <c r="J28" s="225"/>
    </row>
  </sheetData>
  <mergeCells count="9">
    <mergeCell ref="A3:A4"/>
    <mergeCell ref="B3:D3"/>
    <mergeCell ref="E3:G3"/>
    <mergeCell ref="H3:J3"/>
    <mergeCell ref="A28:J28"/>
    <mergeCell ref="A15:A16"/>
    <mergeCell ref="B15:D15"/>
    <mergeCell ref="E15:G15"/>
    <mergeCell ref="H15:J15"/>
  </mergeCells>
  <phoneticPr fontId="3"/>
  <pageMargins left="0.78740157480314965" right="0.23622047244094491" top="0.82677165354330717" bottom="0.19685039370078741" header="0.23622047244094491" footer="0.19685039370078741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zoomScale="75" zoomScaleNormal="75" zoomScaleSheetLayoutView="100" workbookViewId="0"/>
  </sheetViews>
  <sheetFormatPr defaultRowHeight="13.2" x14ac:dyDescent="0.2"/>
  <cols>
    <col min="1" max="1" width="20.44140625" customWidth="1"/>
    <col min="2" max="10" width="8" customWidth="1"/>
  </cols>
  <sheetData>
    <row r="1" spans="1:10" ht="13.5" customHeight="1" x14ac:dyDescent="0.2"/>
    <row r="2" spans="1:10" ht="30" customHeight="1" thickBot="1" x14ac:dyDescent="0.3">
      <c r="A2" s="12" t="s">
        <v>51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30" customHeight="1" x14ac:dyDescent="0.2">
      <c r="A3" s="223" t="s">
        <v>37</v>
      </c>
      <c r="B3" s="220" t="s">
        <v>9</v>
      </c>
      <c r="C3" s="220"/>
      <c r="D3" s="220"/>
      <c r="E3" s="220" t="s">
        <v>10</v>
      </c>
      <c r="F3" s="220"/>
      <c r="G3" s="220"/>
      <c r="H3" s="220" t="s">
        <v>11</v>
      </c>
      <c r="I3" s="220"/>
      <c r="J3" s="221"/>
    </row>
    <row r="4" spans="1:10" ht="30" customHeight="1" x14ac:dyDescent="0.2">
      <c r="A4" s="224"/>
      <c r="B4" s="13" t="s">
        <v>1</v>
      </c>
      <c r="C4" s="13" t="s">
        <v>2</v>
      </c>
      <c r="D4" s="13" t="s">
        <v>3</v>
      </c>
      <c r="E4" s="13" t="s">
        <v>1</v>
      </c>
      <c r="F4" s="13" t="s">
        <v>2</v>
      </c>
      <c r="G4" s="13" t="s">
        <v>3</v>
      </c>
      <c r="H4" s="13" t="s">
        <v>1</v>
      </c>
      <c r="I4" s="13" t="s">
        <v>2</v>
      </c>
      <c r="J4" s="14" t="s">
        <v>3</v>
      </c>
    </row>
    <row r="5" spans="1:10" ht="30" customHeight="1" x14ac:dyDescent="0.2">
      <c r="A5" s="15" t="s">
        <v>52</v>
      </c>
      <c r="B5" s="51">
        <v>3029</v>
      </c>
      <c r="C5" s="51">
        <v>3036</v>
      </c>
      <c r="D5" s="55">
        <f>SUM(B5:C5)</f>
        <v>6065</v>
      </c>
      <c r="E5" s="52">
        <v>809</v>
      </c>
      <c r="F5" s="52">
        <v>783</v>
      </c>
      <c r="G5" s="55">
        <f>SUM(E5:F5)</f>
        <v>1592</v>
      </c>
      <c r="H5" s="56">
        <f>E5/B5*100</f>
        <v>26.708484648398812</v>
      </c>
      <c r="I5" s="56">
        <f>F5/C5*100</f>
        <v>25.790513833992097</v>
      </c>
      <c r="J5" s="57">
        <f>G5/D5*100</f>
        <v>26.248969497114594</v>
      </c>
    </row>
    <row r="6" spans="1:10" ht="30" customHeight="1" x14ac:dyDescent="0.2">
      <c r="A6" s="15" t="s">
        <v>53</v>
      </c>
      <c r="B6" s="52">
        <v>771</v>
      </c>
      <c r="C6" s="52">
        <v>780</v>
      </c>
      <c r="D6" s="55">
        <f t="shared" ref="D6:D28" si="0">SUM(B6:C6)</f>
        <v>1551</v>
      </c>
      <c r="E6" s="52">
        <v>203</v>
      </c>
      <c r="F6" s="52">
        <v>197</v>
      </c>
      <c r="G6" s="55">
        <f t="shared" ref="G6:G28" si="1">SUM(E6:F6)</f>
        <v>400</v>
      </c>
      <c r="H6" s="56">
        <f t="shared" ref="H6:H28" si="2">E6/B6*100</f>
        <v>26.329442282749678</v>
      </c>
      <c r="I6" s="56">
        <f t="shared" ref="I6:I28" si="3">F6/C6*100</f>
        <v>25.256410256410255</v>
      </c>
      <c r="J6" s="57">
        <f t="shared" ref="J6:J28" si="4">G6/D6*100</f>
        <v>25.789813023855579</v>
      </c>
    </row>
    <row r="7" spans="1:10" ht="30" customHeight="1" x14ac:dyDescent="0.2">
      <c r="A7" s="15" t="s">
        <v>54</v>
      </c>
      <c r="B7" s="51">
        <v>2076</v>
      </c>
      <c r="C7" s="51">
        <v>1983</v>
      </c>
      <c r="D7" s="55">
        <f t="shared" si="0"/>
        <v>4059</v>
      </c>
      <c r="E7" s="52">
        <v>577</v>
      </c>
      <c r="F7" s="52">
        <v>510</v>
      </c>
      <c r="G7" s="55">
        <f t="shared" si="1"/>
        <v>1087</v>
      </c>
      <c r="H7" s="56">
        <f t="shared" si="2"/>
        <v>27.793834296724469</v>
      </c>
      <c r="I7" s="56">
        <f t="shared" si="3"/>
        <v>25.718608169440245</v>
      </c>
      <c r="J7" s="57">
        <f t="shared" si="4"/>
        <v>26.779995072677998</v>
      </c>
    </row>
    <row r="8" spans="1:10" ht="30" customHeight="1" x14ac:dyDescent="0.2">
      <c r="A8" s="15" t="s">
        <v>55</v>
      </c>
      <c r="B8" s="52">
        <v>796</v>
      </c>
      <c r="C8" s="52">
        <v>794</v>
      </c>
      <c r="D8" s="55">
        <f t="shared" si="0"/>
        <v>1590</v>
      </c>
      <c r="E8" s="52">
        <v>324</v>
      </c>
      <c r="F8" s="52">
        <v>269</v>
      </c>
      <c r="G8" s="55">
        <f t="shared" si="1"/>
        <v>593</v>
      </c>
      <c r="H8" s="56">
        <f t="shared" si="2"/>
        <v>40.7035175879397</v>
      </c>
      <c r="I8" s="56">
        <f t="shared" si="3"/>
        <v>33.879093198992443</v>
      </c>
      <c r="J8" s="57">
        <f t="shared" si="4"/>
        <v>37.295597484276726</v>
      </c>
    </row>
    <row r="9" spans="1:10" ht="30" customHeight="1" x14ac:dyDescent="0.2">
      <c r="A9" s="15" t="s">
        <v>56</v>
      </c>
      <c r="B9" s="52">
        <v>550</v>
      </c>
      <c r="C9" s="52">
        <v>529</v>
      </c>
      <c r="D9" s="55">
        <f t="shared" si="0"/>
        <v>1079</v>
      </c>
      <c r="E9" s="52">
        <v>178</v>
      </c>
      <c r="F9" s="52">
        <v>155</v>
      </c>
      <c r="G9" s="55">
        <f t="shared" si="1"/>
        <v>333</v>
      </c>
      <c r="H9" s="56">
        <f t="shared" si="2"/>
        <v>32.36363636363636</v>
      </c>
      <c r="I9" s="56">
        <f t="shared" si="3"/>
        <v>29.300567107750474</v>
      </c>
      <c r="J9" s="57">
        <f t="shared" si="4"/>
        <v>30.861909175162189</v>
      </c>
    </row>
    <row r="10" spans="1:10" ht="30" customHeight="1" x14ac:dyDescent="0.2">
      <c r="A10" s="15" t="s">
        <v>57</v>
      </c>
      <c r="B10" s="52">
        <v>437</v>
      </c>
      <c r="C10" s="52">
        <v>413</v>
      </c>
      <c r="D10" s="55">
        <f t="shared" si="0"/>
        <v>850</v>
      </c>
      <c r="E10" s="52">
        <v>140</v>
      </c>
      <c r="F10" s="52">
        <v>138</v>
      </c>
      <c r="G10" s="55">
        <f t="shared" si="1"/>
        <v>278</v>
      </c>
      <c r="H10" s="56">
        <f t="shared" si="2"/>
        <v>32.036613272311214</v>
      </c>
      <c r="I10" s="56">
        <f t="shared" si="3"/>
        <v>33.414043583535111</v>
      </c>
      <c r="J10" s="57">
        <f t="shared" si="4"/>
        <v>32.705882352941181</v>
      </c>
    </row>
    <row r="11" spans="1:10" ht="30" customHeight="1" x14ac:dyDescent="0.2">
      <c r="A11" s="15" t="s">
        <v>58</v>
      </c>
      <c r="B11" s="52">
        <v>387</v>
      </c>
      <c r="C11" s="52">
        <v>405</v>
      </c>
      <c r="D11" s="55">
        <f t="shared" si="0"/>
        <v>792</v>
      </c>
      <c r="E11" s="52">
        <v>170</v>
      </c>
      <c r="F11" s="52">
        <v>149</v>
      </c>
      <c r="G11" s="55">
        <f t="shared" si="1"/>
        <v>319</v>
      </c>
      <c r="H11" s="56">
        <f t="shared" si="2"/>
        <v>43.927648578811365</v>
      </c>
      <c r="I11" s="56">
        <f t="shared" si="3"/>
        <v>36.790123456790127</v>
      </c>
      <c r="J11" s="57">
        <f t="shared" si="4"/>
        <v>40.277777777777779</v>
      </c>
    </row>
    <row r="12" spans="1:10" ht="30" customHeight="1" x14ac:dyDescent="0.2">
      <c r="A12" s="15" t="s">
        <v>59</v>
      </c>
      <c r="B12" s="51">
        <v>3163</v>
      </c>
      <c r="C12" s="51">
        <v>3195</v>
      </c>
      <c r="D12" s="55">
        <f t="shared" si="0"/>
        <v>6358</v>
      </c>
      <c r="E12" s="52">
        <v>942</v>
      </c>
      <c r="F12" s="52">
        <v>904</v>
      </c>
      <c r="G12" s="55">
        <f t="shared" si="1"/>
        <v>1846</v>
      </c>
      <c r="H12" s="56">
        <f t="shared" si="2"/>
        <v>29.781852671514386</v>
      </c>
      <c r="I12" s="56">
        <f t="shared" si="3"/>
        <v>28.294209702660407</v>
      </c>
      <c r="J12" s="57">
        <f t="shared" si="4"/>
        <v>29.034287511796165</v>
      </c>
    </row>
    <row r="13" spans="1:10" ht="30" customHeight="1" x14ac:dyDescent="0.2">
      <c r="A13" s="15" t="s">
        <v>60</v>
      </c>
      <c r="B13" s="52">
        <v>237</v>
      </c>
      <c r="C13" s="52">
        <v>254</v>
      </c>
      <c r="D13" s="55">
        <f t="shared" si="0"/>
        <v>491</v>
      </c>
      <c r="E13" s="52">
        <v>93</v>
      </c>
      <c r="F13" s="52">
        <v>77</v>
      </c>
      <c r="G13" s="55">
        <f t="shared" si="1"/>
        <v>170</v>
      </c>
      <c r="H13" s="56">
        <f t="shared" si="2"/>
        <v>39.24050632911392</v>
      </c>
      <c r="I13" s="56">
        <f t="shared" si="3"/>
        <v>30.314960629921263</v>
      </c>
      <c r="J13" s="57">
        <f t="shared" si="4"/>
        <v>34.623217922606926</v>
      </c>
    </row>
    <row r="14" spans="1:10" ht="30" customHeight="1" x14ac:dyDescent="0.2">
      <c r="A14" s="15" t="s">
        <v>61</v>
      </c>
      <c r="B14" s="52">
        <v>392</v>
      </c>
      <c r="C14" s="52">
        <v>421</v>
      </c>
      <c r="D14" s="55">
        <f t="shared" si="0"/>
        <v>813</v>
      </c>
      <c r="E14" s="52">
        <v>122</v>
      </c>
      <c r="F14" s="52">
        <v>120</v>
      </c>
      <c r="G14" s="55">
        <f t="shared" si="1"/>
        <v>242</v>
      </c>
      <c r="H14" s="56">
        <f t="shared" si="2"/>
        <v>31.122448979591837</v>
      </c>
      <c r="I14" s="56">
        <f t="shared" si="3"/>
        <v>28.50356294536817</v>
      </c>
      <c r="J14" s="57">
        <f t="shared" si="4"/>
        <v>29.766297662976633</v>
      </c>
    </row>
    <row r="15" spans="1:10" ht="30" customHeight="1" x14ac:dyDescent="0.2">
      <c r="A15" s="15" t="s">
        <v>62</v>
      </c>
      <c r="B15" s="51">
        <v>1805</v>
      </c>
      <c r="C15" s="51">
        <v>1724</v>
      </c>
      <c r="D15" s="55">
        <f t="shared" si="0"/>
        <v>3529</v>
      </c>
      <c r="E15" s="52">
        <v>750</v>
      </c>
      <c r="F15" s="52">
        <v>684</v>
      </c>
      <c r="G15" s="55">
        <f t="shared" si="1"/>
        <v>1434</v>
      </c>
      <c r="H15" s="56">
        <f t="shared" si="2"/>
        <v>41.551246537396118</v>
      </c>
      <c r="I15" s="56">
        <f t="shared" si="3"/>
        <v>39.675174013921115</v>
      </c>
      <c r="J15" s="57">
        <f t="shared" si="4"/>
        <v>40.634740719750639</v>
      </c>
    </row>
    <row r="16" spans="1:10" ht="30" customHeight="1" x14ac:dyDescent="0.2">
      <c r="A16" s="15" t="s">
        <v>63</v>
      </c>
      <c r="B16" s="52">
        <v>770</v>
      </c>
      <c r="C16" s="52">
        <v>807</v>
      </c>
      <c r="D16" s="55">
        <f t="shared" si="0"/>
        <v>1577</v>
      </c>
      <c r="E16" s="52">
        <v>223</v>
      </c>
      <c r="F16" s="52">
        <v>192</v>
      </c>
      <c r="G16" s="55">
        <f t="shared" si="1"/>
        <v>415</v>
      </c>
      <c r="H16" s="56">
        <f t="shared" si="2"/>
        <v>28.961038961038959</v>
      </c>
      <c r="I16" s="56">
        <f t="shared" si="3"/>
        <v>23.791821561338288</v>
      </c>
      <c r="J16" s="57">
        <f t="shared" si="4"/>
        <v>26.315789473684209</v>
      </c>
    </row>
    <row r="17" spans="1:10" ht="30" customHeight="1" x14ac:dyDescent="0.2">
      <c r="A17" s="15" t="s">
        <v>162</v>
      </c>
      <c r="B17" s="51">
        <v>3561</v>
      </c>
      <c r="C17" s="51">
        <v>3596</v>
      </c>
      <c r="D17" s="55">
        <f t="shared" ref="D17" si="5">SUM(B17:C17)</f>
        <v>7157</v>
      </c>
      <c r="E17" s="51">
        <v>1155</v>
      </c>
      <c r="F17" s="51">
        <v>1024</v>
      </c>
      <c r="G17" s="55">
        <f t="shared" ref="G17" si="6">SUM(E17:F17)</f>
        <v>2179</v>
      </c>
      <c r="H17" s="56">
        <f t="shared" ref="H17" si="7">E17/B17*100</f>
        <v>32.434709351305813</v>
      </c>
      <c r="I17" s="56">
        <f t="shared" ref="I17" si="8">F17/C17*100</f>
        <v>28.476084538375972</v>
      </c>
      <c r="J17" s="57">
        <f t="shared" ref="J17" si="9">G17/D17*100</f>
        <v>30.445717479390805</v>
      </c>
    </row>
    <row r="18" spans="1:10" ht="30" customHeight="1" x14ac:dyDescent="0.2">
      <c r="A18" s="15" t="s">
        <v>64</v>
      </c>
      <c r="B18" s="51">
        <v>3601</v>
      </c>
      <c r="C18" s="51">
        <v>2561</v>
      </c>
      <c r="D18" s="55">
        <f t="shared" si="0"/>
        <v>6162</v>
      </c>
      <c r="E18" s="51">
        <v>1269</v>
      </c>
      <c r="F18" s="52">
        <v>914</v>
      </c>
      <c r="G18" s="55">
        <f t="shared" si="1"/>
        <v>2183</v>
      </c>
      <c r="H18" s="56">
        <f t="shared" si="2"/>
        <v>35.240211052485421</v>
      </c>
      <c r="I18" s="56">
        <f t="shared" si="3"/>
        <v>35.689183912534169</v>
      </c>
      <c r="J18" s="57">
        <f t="shared" si="4"/>
        <v>35.42680947744239</v>
      </c>
    </row>
    <row r="19" spans="1:10" ht="30" customHeight="1" x14ac:dyDescent="0.2">
      <c r="A19" s="49" t="s">
        <v>65</v>
      </c>
      <c r="B19" s="52">
        <v>912</v>
      </c>
      <c r="C19" s="52">
        <v>860</v>
      </c>
      <c r="D19" s="55">
        <f t="shared" si="0"/>
        <v>1772</v>
      </c>
      <c r="E19" s="52">
        <v>321</v>
      </c>
      <c r="F19" s="52">
        <v>285</v>
      </c>
      <c r="G19" s="55">
        <f t="shared" si="1"/>
        <v>606</v>
      </c>
      <c r="H19" s="56">
        <f t="shared" si="2"/>
        <v>35.19736842105263</v>
      </c>
      <c r="I19" s="56">
        <f t="shared" si="3"/>
        <v>33.139534883720927</v>
      </c>
      <c r="J19" s="57">
        <f t="shared" si="4"/>
        <v>34.198645598194133</v>
      </c>
    </row>
    <row r="20" spans="1:10" ht="30" customHeight="1" x14ac:dyDescent="0.2">
      <c r="A20" s="15" t="s">
        <v>66</v>
      </c>
      <c r="B20" s="51">
        <v>1873</v>
      </c>
      <c r="C20" s="51">
        <v>1896</v>
      </c>
      <c r="D20" s="55">
        <f t="shared" si="0"/>
        <v>3769</v>
      </c>
      <c r="E20" s="52">
        <v>687</v>
      </c>
      <c r="F20" s="52">
        <v>617</v>
      </c>
      <c r="G20" s="55">
        <f t="shared" si="1"/>
        <v>1304</v>
      </c>
      <c r="H20" s="56">
        <f t="shared" si="2"/>
        <v>36.679124399359317</v>
      </c>
      <c r="I20" s="56">
        <f t="shared" si="3"/>
        <v>32.542194092827003</v>
      </c>
      <c r="J20" s="57">
        <f t="shared" si="4"/>
        <v>34.598036614486603</v>
      </c>
    </row>
    <row r="21" spans="1:10" ht="30" customHeight="1" x14ac:dyDescent="0.2">
      <c r="A21" s="15" t="s">
        <v>67</v>
      </c>
      <c r="B21" s="51">
        <v>1719</v>
      </c>
      <c r="C21" s="51">
        <v>1618</v>
      </c>
      <c r="D21" s="55">
        <f t="shared" si="0"/>
        <v>3337</v>
      </c>
      <c r="E21" s="52">
        <v>734</v>
      </c>
      <c r="F21" s="52">
        <v>648</v>
      </c>
      <c r="G21" s="55">
        <f t="shared" si="1"/>
        <v>1382</v>
      </c>
      <c r="H21" s="56">
        <f t="shared" si="2"/>
        <v>42.699243746364161</v>
      </c>
      <c r="I21" s="56">
        <f t="shared" si="3"/>
        <v>40.049443757725591</v>
      </c>
      <c r="J21" s="57">
        <f t="shared" si="4"/>
        <v>41.41444411147738</v>
      </c>
    </row>
    <row r="22" spans="1:10" ht="30" customHeight="1" x14ac:dyDescent="0.2">
      <c r="A22" s="15" t="s">
        <v>68</v>
      </c>
      <c r="B22" s="51">
        <v>1753</v>
      </c>
      <c r="C22" s="51">
        <v>1759</v>
      </c>
      <c r="D22" s="55">
        <f t="shared" si="0"/>
        <v>3512</v>
      </c>
      <c r="E22" s="52">
        <v>512</v>
      </c>
      <c r="F22" s="52">
        <v>475</v>
      </c>
      <c r="G22" s="55">
        <f t="shared" si="1"/>
        <v>987</v>
      </c>
      <c r="H22" s="56">
        <f t="shared" si="2"/>
        <v>29.207073588134623</v>
      </c>
      <c r="I22" s="56">
        <f t="shared" si="3"/>
        <v>27.00397953382604</v>
      </c>
      <c r="J22" s="57">
        <f t="shared" si="4"/>
        <v>28.103644646924831</v>
      </c>
    </row>
    <row r="23" spans="1:10" ht="30" customHeight="1" x14ac:dyDescent="0.2">
      <c r="A23" s="15" t="s">
        <v>69</v>
      </c>
      <c r="B23" s="51">
        <v>1055</v>
      </c>
      <c r="C23" s="52">
        <v>981</v>
      </c>
      <c r="D23" s="55">
        <f t="shared" si="0"/>
        <v>2036</v>
      </c>
      <c r="E23" s="52">
        <v>321</v>
      </c>
      <c r="F23" s="52">
        <v>267</v>
      </c>
      <c r="G23" s="55">
        <f>SUM(E23:F23)</f>
        <v>588</v>
      </c>
      <c r="H23" s="56">
        <f t="shared" si="2"/>
        <v>30.426540284360186</v>
      </c>
      <c r="I23" s="56">
        <f t="shared" si="3"/>
        <v>27.217125382262996</v>
      </c>
      <c r="J23" s="57">
        <f t="shared" si="4"/>
        <v>28.880157170923383</v>
      </c>
    </row>
    <row r="24" spans="1:10" ht="30" customHeight="1" x14ac:dyDescent="0.2">
      <c r="A24" s="15" t="s">
        <v>70</v>
      </c>
      <c r="B24" s="51">
        <v>3584</v>
      </c>
      <c r="C24" s="51">
        <v>3557</v>
      </c>
      <c r="D24" s="55">
        <f t="shared" si="0"/>
        <v>7141</v>
      </c>
      <c r="E24" s="51">
        <v>1478</v>
      </c>
      <c r="F24" s="51">
        <v>1408</v>
      </c>
      <c r="G24" s="55">
        <f>SUM(E24:F24)</f>
        <v>2886</v>
      </c>
      <c r="H24" s="56">
        <f t="shared" si="2"/>
        <v>41.238839285714285</v>
      </c>
      <c r="I24" s="56">
        <f t="shared" si="3"/>
        <v>39.583919032892886</v>
      </c>
      <c r="J24" s="57">
        <f t="shared" si="4"/>
        <v>40.414507772020727</v>
      </c>
    </row>
    <row r="25" spans="1:10" ht="30" customHeight="1" x14ac:dyDescent="0.2">
      <c r="A25" s="15" t="s">
        <v>71</v>
      </c>
      <c r="B25" s="51">
        <v>1293</v>
      </c>
      <c r="C25" s="51">
        <v>1283</v>
      </c>
      <c r="D25" s="55">
        <f t="shared" si="0"/>
        <v>2576</v>
      </c>
      <c r="E25" s="52">
        <v>503</v>
      </c>
      <c r="F25" s="52">
        <v>466</v>
      </c>
      <c r="G25" s="55">
        <f>SUM(E25:F25)</f>
        <v>969</v>
      </c>
      <c r="H25" s="56">
        <f t="shared" si="2"/>
        <v>38.901778808971379</v>
      </c>
      <c r="I25" s="56">
        <f t="shared" si="3"/>
        <v>36.321122369446606</v>
      </c>
      <c r="J25" s="57">
        <f t="shared" si="4"/>
        <v>37.616459627329192</v>
      </c>
    </row>
    <row r="26" spans="1:10" ht="30" customHeight="1" x14ac:dyDescent="0.2">
      <c r="A26" s="16" t="s">
        <v>72</v>
      </c>
      <c r="B26" s="51">
        <v>3295</v>
      </c>
      <c r="C26" s="51">
        <v>3152</v>
      </c>
      <c r="D26" s="58">
        <f t="shared" ref="D26" si="10">SUM(B26:C26)</f>
        <v>6447</v>
      </c>
      <c r="E26" s="51">
        <v>1266</v>
      </c>
      <c r="F26" s="51">
        <v>1100</v>
      </c>
      <c r="G26" s="55">
        <f>SUM(E26:F26)</f>
        <v>2366</v>
      </c>
      <c r="H26" s="59">
        <f t="shared" ref="H26" si="11">E26/B26*100</f>
        <v>38.421851289833079</v>
      </c>
      <c r="I26" s="59">
        <f t="shared" ref="I26" si="12">F26/C26*100</f>
        <v>34.898477157360411</v>
      </c>
      <c r="J26" s="60">
        <f t="shared" ref="J26" si="13">G26/D26*100</f>
        <v>36.699239956568945</v>
      </c>
    </row>
    <row r="27" spans="1:10" ht="30" customHeight="1" thickBot="1" x14ac:dyDescent="0.25">
      <c r="A27" s="16" t="s">
        <v>164</v>
      </c>
      <c r="B27" s="51">
        <v>4579</v>
      </c>
      <c r="C27" s="51">
        <v>4288</v>
      </c>
      <c r="D27" s="58">
        <f t="shared" si="0"/>
        <v>8867</v>
      </c>
      <c r="E27" s="51">
        <v>1508</v>
      </c>
      <c r="F27" s="51">
        <v>1385</v>
      </c>
      <c r="G27" s="55">
        <f>SUM(E27:F27)</f>
        <v>2893</v>
      </c>
      <c r="H27" s="59">
        <f t="shared" si="2"/>
        <v>32.932954793623061</v>
      </c>
      <c r="I27" s="59">
        <f t="shared" si="3"/>
        <v>32.299440298507463</v>
      </c>
      <c r="J27" s="60">
        <f t="shared" si="4"/>
        <v>32.626592985226125</v>
      </c>
    </row>
    <row r="28" spans="1:10" ht="30" customHeight="1" thickTop="1" thickBot="1" x14ac:dyDescent="0.25">
      <c r="A28" s="17" t="s">
        <v>3</v>
      </c>
      <c r="B28" s="61">
        <f>SUM(B5:B27)</f>
        <v>41638</v>
      </c>
      <c r="C28" s="61">
        <f>SUM(C5:C27)</f>
        <v>39892</v>
      </c>
      <c r="D28" s="61">
        <f t="shared" si="0"/>
        <v>81530</v>
      </c>
      <c r="E28" s="61">
        <f>SUM(E5:E27)</f>
        <v>14285</v>
      </c>
      <c r="F28" s="61">
        <f>SUM(F5:F27)</f>
        <v>12767</v>
      </c>
      <c r="G28" s="61">
        <f t="shared" si="1"/>
        <v>27052</v>
      </c>
      <c r="H28" s="62">
        <f t="shared" si="2"/>
        <v>34.307603631298335</v>
      </c>
      <c r="I28" s="62">
        <f t="shared" si="3"/>
        <v>32.003910558507968</v>
      </c>
      <c r="J28" s="63">
        <f t="shared" si="4"/>
        <v>33.180424383662455</v>
      </c>
    </row>
    <row r="29" spans="1:10" ht="30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10" ht="30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</row>
    <row r="31" spans="1:10" ht="30" customHeight="1" x14ac:dyDescent="0.2">
      <c r="A31" s="226"/>
      <c r="B31" s="226"/>
      <c r="C31" s="226"/>
      <c r="D31" s="226"/>
      <c r="E31" s="226"/>
      <c r="F31" s="226"/>
      <c r="G31" s="226"/>
      <c r="H31" s="226"/>
      <c r="I31" s="226"/>
      <c r="J31" s="226"/>
    </row>
    <row r="32" spans="1:10" ht="30" customHeight="1" x14ac:dyDescent="0.2"/>
  </sheetData>
  <mergeCells count="5">
    <mergeCell ref="A31:J31"/>
    <mergeCell ref="A3:A4"/>
    <mergeCell ref="B3:D3"/>
    <mergeCell ref="E3:G3"/>
    <mergeCell ref="H3:J3"/>
  </mergeCells>
  <phoneticPr fontId="3"/>
  <pageMargins left="0.59055118110236227" right="0.23622047244094491" top="0.59055118110236227" bottom="0.19685039370078741" header="0.23622047244094491" footer="0.19685039370078741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8"/>
  <sheetViews>
    <sheetView zoomScale="75" zoomScaleNormal="75" workbookViewId="0"/>
  </sheetViews>
  <sheetFormatPr defaultRowHeight="13.2" x14ac:dyDescent="0.2"/>
  <cols>
    <col min="1" max="1" width="21.33203125" customWidth="1"/>
    <col min="2" max="10" width="8" customWidth="1"/>
  </cols>
  <sheetData>
    <row r="1" spans="1:10" ht="30" customHeight="1" x14ac:dyDescent="0.2"/>
    <row r="2" spans="1:10" ht="30" customHeight="1" thickBot="1" x14ac:dyDescent="0.3">
      <c r="A2" s="227" t="s">
        <v>142</v>
      </c>
      <c r="B2" s="227"/>
      <c r="C2" s="227"/>
      <c r="D2" s="227"/>
      <c r="E2" s="227"/>
      <c r="F2" s="227"/>
      <c r="G2" s="11"/>
      <c r="H2" s="11"/>
      <c r="I2" s="11"/>
      <c r="J2" s="11"/>
    </row>
    <row r="3" spans="1:10" ht="30" customHeight="1" x14ac:dyDescent="0.2">
      <c r="A3" s="223" t="s">
        <v>37</v>
      </c>
      <c r="B3" s="220" t="s">
        <v>9</v>
      </c>
      <c r="C3" s="220"/>
      <c r="D3" s="220"/>
      <c r="E3" s="220" t="s">
        <v>10</v>
      </c>
      <c r="F3" s="220"/>
      <c r="G3" s="220"/>
      <c r="H3" s="220" t="s">
        <v>11</v>
      </c>
      <c r="I3" s="220"/>
      <c r="J3" s="221"/>
    </row>
    <row r="4" spans="1:10" ht="30" customHeight="1" x14ac:dyDescent="0.2">
      <c r="A4" s="224"/>
      <c r="B4" s="13" t="s">
        <v>1</v>
      </c>
      <c r="C4" s="13" t="s">
        <v>2</v>
      </c>
      <c r="D4" s="13" t="s">
        <v>3</v>
      </c>
      <c r="E4" s="13" t="s">
        <v>1</v>
      </c>
      <c r="F4" s="13" t="s">
        <v>2</v>
      </c>
      <c r="G4" s="13" t="s">
        <v>3</v>
      </c>
      <c r="H4" s="13" t="s">
        <v>1</v>
      </c>
      <c r="I4" s="13" t="s">
        <v>2</v>
      </c>
      <c r="J4" s="14" t="s">
        <v>3</v>
      </c>
    </row>
    <row r="5" spans="1:10" ht="30" customHeight="1" x14ac:dyDescent="0.2">
      <c r="A5" s="15" t="s">
        <v>73</v>
      </c>
      <c r="B5" s="51">
        <v>1709</v>
      </c>
      <c r="C5" s="51">
        <v>1839</v>
      </c>
      <c r="D5" s="55">
        <f>SUM(B5:C5)</f>
        <v>3548</v>
      </c>
      <c r="E5" s="52">
        <v>559</v>
      </c>
      <c r="F5" s="52">
        <v>558</v>
      </c>
      <c r="G5" s="55">
        <f>SUM(E5:F5)</f>
        <v>1117</v>
      </c>
      <c r="H5" s="56">
        <f>E5/B5*100</f>
        <v>32.70918665886483</v>
      </c>
      <c r="I5" s="56">
        <f>F5/C5*100</f>
        <v>30.342577487765087</v>
      </c>
      <c r="J5" s="57">
        <f>G5/D5*100</f>
        <v>31.482525366403607</v>
      </c>
    </row>
    <row r="6" spans="1:10" ht="30" customHeight="1" x14ac:dyDescent="0.2">
      <c r="A6" s="15" t="s">
        <v>74</v>
      </c>
      <c r="B6" s="52">
        <v>145</v>
      </c>
      <c r="C6" s="52">
        <v>175</v>
      </c>
      <c r="D6" s="55">
        <f t="shared" ref="D6:D21" si="0">SUM(B6:C6)</f>
        <v>320</v>
      </c>
      <c r="E6" s="52">
        <v>60</v>
      </c>
      <c r="F6" s="52">
        <v>61</v>
      </c>
      <c r="G6" s="55">
        <f t="shared" ref="G6:G21" si="1">SUM(E6:F6)</f>
        <v>121</v>
      </c>
      <c r="H6" s="56">
        <f t="shared" ref="H6:H21" si="2">E6/B6*100</f>
        <v>41.379310344827587</v>
      </c>
      <c r="I6" s="56">
        <f t="shared" ref="I6:I21" si="3">F6/C6*100</f>
        <v>34.857142857142861</v>
      </c>
      <c r="J6" s="57">
        <f t="shared" ref="J6:J21" si="4">G6/D6*100</f>
        <v>37.8125</v>
      </c>
    </row>
    <row r="7" spans="1:10" ht="30" customHeight="1" x14ac:dyDescent="0.2">
      <c r="A7" s="15" t="s">
        <v>75</v>
      </c>
      <c r="B7" s="51">
        <v>1415</v>
      </c>
      <c r="C7" s="51">
        <v>1417</v>
      </c>
      <c r="D7" s="55">
        <f t="shared" si="0"/>
        <v>2832</v>
      </c>
      <c r="E7" s="52">
        <v>509</v>
      </c>
      <c r="F7" s="52">
        <v>481</v>
      </c>
      <c r="G7" s="55">
        <f t="shared" si="1"/>
        <v>990</v>
      </c>
      <c r="H7" s="56">
        <f t="shared" si="2"/>
        <v>35.971731448763251</v>
      </c>
      <c r="I7" s="56">
        <f t="shared" si="3"/>
        <v>33.944954128440372</v>
      </c>
      <c r="J7" s="57">
        <f t="shared" si="4"/>
        <v>34.957627118644069</v>
      </c>
    </row>
    <row r="8" spans="1:10" ht="30" customHeight="1" x14ac:dyDescent="0.2">
      <c r="A8" s="15" t="s">
        <v>76</v>
      </c>
      <c r="B8" s="52">
        <v>710</v>
      </c>
      <c r="C8" s="52">
        <v>664</v>
      </c>
      <c r="D8" s="55">
        <f t="shared" si="0"/>
        <v>1374</v>
      </c>
      <c r="E8" s="52">
        <v>274</v>
      </c>
      <c r="F8" s="52">
        <v>233</v>
      </c>
      <c r="G8" s="55">
        <f t="shared" si="1"/>
        <v>507</v>
      </c>
      <c r="H8" s="56">
        <f t="shared" si="2"/>
        <v>38.591549295774648</v>
      </c>
      <c r="I8" s="56">
        <f t="shared" si="3"/>
        <v>35.090361445783131</v>
      </c>
      <c r="J8" s="57">
        <f t="shared" si="4"/>
        <v>36.899563318777297</v>
      </c>
    </row>
    <row r="9" spans="1:10" ht="30" customHeight="1" x14ac:dyDescent="0.2">
      <c r="A9" s="15" t="s">
        <v>77</v>
      </c>
      <c r="B9" s="52">
        <v>811</v>
      </c>
      <c r="C9" s="52">
        <v>859</v>
      </c>
      <c r="D9" s="55">
        <f t="shared" si="0"/>
        <v>1670</v>
      </c>
      <c r="E9" s="52">
        <v>405</v>
      </c>
      <c r="F9" s="52">
        <v>410</v>
      </c>
      <c r="G9" s="55">
        <f t="shared" si="1"/>
        <v>815</v>
      </c>
      <c r="H9" s="56">
        <f t="shared" si="2"/>
        <v>49.9383477188656</v>
      </c>
      <c r="I9" s="56">
        <f t="shared" si="3"/>
        <v>47.729918509895228</v>
      </c>
      <c r="J9" s="57">
        <f t="shared" si="4"/>
        <v>48.802395209580837</v>
      </c>
    </row>
    <row r="10" spans="1:10" ht="30" customHeight="1" x14ac:dyDescent="0.2">
      <c r="A10" s="15" t="s">
        <v>78</v>
      </c>
      <c r="B10" s="51">
        <v>1968</v>
      </c>
      <c r="C10" s="51">
        <v>1893</v>
      </c>
      <c r="D10" s="55">
        <f t="shared" si="0"/>
        <v>3861</v>
      </c>
      <c r="E10" s="52">
        <v>671</v>
      </c>
      <c r="F10" s="52">
        <v>612</v>
      </c>
      <c r="G10" s="55">
        <f t="shared" si="1"/>
        <v>1283</v>
      </c>
      <c r="H10" s="56">
        <f t="shared" si="2"/>
        <v>34.095528455284551</v>
      </c>
      <c r="I10" s="56">
        <f t="shared" si="3"/>
        <v>32.329635499207612</v>
      </c>
      <c r="J10" s="57">
        <f t="shared" si="4"/>
        <v>33.229733229733228</v>
      </c>
    </row>
    <row r="11" spans="1:10" ht="30" customHeight="1" x14ac:dyDescent="0.2">
      <c r="A11" s="15" t="s">
        <v>79</v>
      </c>
      <c r="B11" s="51">
        <v>1294</v>
      </c>
      <c r="C11" s="51">
        <v>1429</v>
      </c>
      <c r="D11" s="55">
        <f t="shared" si="0"/>
        <v>2723</v>
      </c>
      <c r="E11" s="52">
        <v>574</v>
      </c>
      <c r="F11" s="52">
        <v>617</v>
      </c>
      <c r="G11" s="55">
        <f t="shared" si="1"/>
        <v>1191</v>
      </c>
      <c r="H11" s="56">
        <f t="shared" si="2"/>
        <v>44.358578052550229</v>
      </c>
      <c r="I11" s="56">
        <f t="shared" si="3"/>
        <v>43.177046885934217</v>
      </c>
      <c r="J11" s="57">
        <f t="shared" si="4"/>
        <v>43.738523687109804</v>
      </c>
    </row>
    <row r="12" spans="1:10" ht="30" customHeight="1" x14ac:dyDescent="0.2">
      <c r="A12" s="15" t="s">
        <v>80</v>
      </c>
      <c r="B12" s="52">
        <v>789</v>
      </c>
      <c r="C12" s="52">
        <v>850</v>
      </c>
      <c r="D12" s="55">
        <f t="shared" si="0"/>
        <v>1639</v>
      </c>
      <c r="E12" s="52">
        <v>415</v>
      </c>
      <c r="F12" s="52">
        <v>383</v>
      </c>
      <c r="G12" s="55">
        <f t="shared" si="1"/>
        <v>798</v>
      </c>
      <c r="H12" s="56">
        <f t="shared" si="2"/>
        <v>52.598225602027881</v>
      </c>
      <c r="I12" s="56">
        <f t="shared" si="3"/>
        <v>45.058823529411761</v>
      </c>
      <c r="J12" s="57">
        <f t="shared" si="4"/>
        <v>48.688224527150702</v>
      </c>
    </row>
    <row r="13" spans="1:10" ht="30" customHeight="1" x14ac:dyDescent="0.2">
      <c r="A13" s="15" t="s">
        <v>81</v>
      </c>
      <c r="B13" s="51">
        <v>4007</v>
      </c>
      <c r="C13" s="51">
        <v>3893</v>
      </c>
      <c r="D13" s="55">
        <f t="shared" si="0"/>
        <v>7900</v>
      </c>
      <c r="E13" s="51">
        <v>1354</v>
      </c>
      <c r="F13" s="51">
        <v>1223</v>
      </c>
      <c r="G13" s="55">
        <f t="shared" si="1"/>
        <v>2577</v>
      </c>
      <c r="H13" s="56">
        <f t="shared" si="2"/>
        <v>33.79086598452708</v>
      </c>
      <c r="I13" s="56">
        <f t="shared" si="3"/>
        <v>31.415360904187001</v>
      </c>
      <c r="J13" s="57">
        <f t="shared" si="4"/>
        <v>32.620253164556964</v>
      </c>
    </row>
    <row r="14" spans="1:10" ht="30" customHeight="1" x14ac:dyDescent="0.2">
      <c r="A14" s="15" t="s">
        <v>82</v>
      </c>
      <c r="B14" s="51">
        <v>1060</v>
      </c>
      <c r="C14" s="51">
        <v>1127</v>
      </c>
      <c r="D14" s="55">
        <f t="shared" si="0"/>
        <v>2187</v>
      </c>
      <c r="E14" s="52">
        <v>370</v>
      </c>
      <c r="F14" s="52">
        <v>322</v>
      </c>
      <c r="G14" s="55">
        <f t="shared" si="1"/>
        <v>692</v>
      </c>
      <c r="H14" s="56">
        <f t="shared" si="2"/>
        <v>34.905660377358487</v>
      </c>
      <c r="I14" s="56">
        <f t="shared" si="3"/>
        <v>28.571428571428569</v>
      </c>
      <c r="J14" s="57">
        <f t="shared" si="4"/>
        <v>31.641518061271146</v>
      </c>
    </row>
    <row r="15" spans="1:10" ht="30" customHeight="1" x14ac:dyDescent="0.2">
      <c r="A15" s="15" t="s">
        <v>83</v>
      </c>
      <c r="B15" s="51">
        <v>1210</v>
      </c>
      <c r="C15" s="52">
        <v>997</v>
      </c>
      <c r="D15" s="55">
        <f t="shared" si="0"/>
        <v>2207</v>
      </c>
      <c r="E15" s="52">
        <v>482</v>
      </c>
      <c r="F15" s="52">
        <v>413</v>
      </c>
      <c r="G15" s="55">
        <f t="shared" si="1"/>
        <v>895</v>
      </c>
      <c r="H15" s="56">
        <f t="shared" si="2"/>
        <v>39.834710743801658</v>
      </c>
      <c r="I15" s="56">
        <f t="shared" si="3"/>
        <v>41.424272818455364</v>
      </c>
      <c r="J15" s="57">
        <f t="shared" si="4"/>
        <v>40.552786588128683</v>
      </c>
    </row>
    <row r="16" spans="1:10" ht="30" customHeight="1" x14ac:dyDescent="0.2">
      <c r="A16" s="15" t="s">
        <v>84</v>
      </c>
      <c r="B16" s="51">
        <v>2300</v>
      </c>
      <c r="C16" s="51">
        <v>1570</v>
      </c>
      <c r="D16" s="55">
        <f t="shared" si="0"/>
        <v>3870</v>
      </c>
      <c r="E16" s="52">
        <v>677</v>
      </c>
      <c r="F16" s="52">
        <v>451</v>
      </c>
      <c r="G16" s="55">
        <f t="shared" si="1"/>
        <v>1128</v>
      </c>
      <c r="H16" s="56">
        <f t="shared" si="2"/>
        <v>29.434782608695652</v>
      </c>
      <c r="I16" s="56">
        <f t="shared" si="3"/>
        <v>28.726114649681527</v>
      </c>
      <c r="J16" s="57">
        <f t="shared" si="4"/>
        <v>29.147286821705425</v>
      </c>
    </row>
    <row r="17" spans="1:10" ht="30" customHeight="1" x14ac:dyDescent="0.2">
      <c r="A17" s="15" t="s">
        <v>85</v>
      </c>
      <c r="B17" s="51">
        <v>1471</v>
      </c>
      <c r="C17" s="51">
        <v>1254</v>
      </c>
      <c r="D17" s="55">
        <f t="shared" si="0"/>
        <v>2725</v>
      </c>
      <c r="E17" s="52">
        <v>508</v>
      </c>
      <c r="F17" s="52">
        <v>421</v>
      </c>
      <c r="G17" s="55">
        <f t="shared" si="1"/>
        <v>929</v>
      </c>
      <c r="H17" s="56">
        <f t="shared" si="2"/>
        <v>34.534330387491501</v>
      </c>
      <c r="I17" s="56">
        <f t="shared" si="3"/>
        <v>33.572567783094101</v>
      </c>
      <c r="J17" s="57">
        <f t="shared" si="4"/>
        <v>34.091743119266056</v>
      </c>
    </row>
    <row r="18" spans="1:10" ht="30" customHeight="1" x14ac:dyDescent="0.2">
      <c r="A18" s="15" t="s">
        <v>86</v>
      </c>
      <c r="B18" s="52">
        <v>869</v>
      </c>
      <c r="C18" s="52">
        <v>883</v>
      </c>
      <c r="D18" s="55">
        <f t="shared" si="0"/>
        <v>1752</v>
      </c>
      <c r="E18" s="52">
        <v>296</v>
      </c>
      <c r="F18" s="52">
        <v>269</v>
      </c>
      <c r="G18" s="55">
        <f t="shared" si="1"/>
        <v>565</v>
      </c>
      <c r="H18" s="56">
        <f t="shared" si="2"/>
        <v>34.062140391254317</v>
      </c>
      <c r="I18" s="56">
        <f t="shared" si="3"/>
        <v>30.464326160815403</v>
      </c>
      <c r="J18" s="57">
        <f t="shared" si="4"/>
        <v>32.24885844748858</v>
      </c>
    </row>
    <row r="19" spans="1:10" ht="30" customHeight="1" x14ac:dyDescent="0.2">
      <c r="A19" s="15" t="s">
        <v>87</v>
      </c>
      <c r="B19" s="52">
        <v>973</v>
      </c>
      <c r="C19" s="52">
        <v>992</v>
      </c>
      <c r="D19" s="55">
        <f t="shared" si="0"/>
        <v>1965</v>
      </c>
      <c r="E19" s="52">
        <v>289</v>
      </c>
      <c r="F19" s="52">
        <v>268</v>
      </c>
      <c r="G19" s="55">
        <f t="shared" si="1"/>
        <v>557</v>
      </c>
      <c r="H19" s="56">
        <f t="shared" si="2"/>
        <v>29.701952723535456</v>
      </c>
      <c r="I19" s="56">
        <f t="shared" si="3"/>
        <v>27.016129032258064</v>
      </c>
      <c r="J19" s="57">
        <f t="shared" si="4"/>
        <v>28.346055979643765</v>
      </c>
    </row>
    <row r="20" spans="1:10" ht="30" customHeight="1" thickBot="1" x14ac:dyDescent="0.25">
      <c r="A20" s="15" t="s">
        <v>141</v>
      </c>
      <c r="B20" s="51">
        <v>1074</v>
      </c>
      <c r="C20" s="51">
        <v>1078</v>
      </c>
      <c r="D20" s="71">
        <f t="shared" si="0"/>
        <v>2152</v>
      </c>
      <c r="E20" s="52">
        <v>362</v>
      </c>
      <c r="F20" s="52">
        <v>330</v>
      </c>
      <c r="G20" s="71">
        <f t="shared" si="1"/>
        <v>692</v>
      </c>
      <c r="H20" s="65">
        <f t="shared" si="2"/>
        <v>33.70577281191806</v>
      </c>
      <c r="I20" s="65">
        <f t="shared" si="3"/>
        <v>30.612244897959183</v>
      </c>
      <c r="J20" s="66">
        <f t="shared" si="4"/>
        <v>32.156133828996282</v>
      </c>
    </row>
    <row r="21" spans="1:10" ht="30" customHeight="1" thickTop="1" thickBot="1" x14ac:dyDescent="0.25">
      <c r="A21" s="17" t="s">
        <v>3</v>
      </c>
      <c r="B21" s="61">
        <f>SUM(B5:B20)</f>
        <v>21805</v>
      </c>
      <c r="C21" s="61">
        <f>SUM(C5:C20)</f>
        <v>20920</v>
      </c>
      <c r="D21" s="61">
        <f t="shared" si="0"/>
        <v>42725</v>
      </c>
      <c r="E21" s="61">
        <f>SUM(E5:E20)</f>
        <v>7805</v>
      </c>
      <c r="F21" s="61">
        <f>SUM(F5:F20)</f>
        <v>7052</v>
      </c>
      <c r="G21" s="61">
        <f t="shared" si="1"/>
        <v>14857</v>
      </c>
      <c r="H21" s="62">
        <f t="shared" si="2"/>
        <v>35.794542536115571</v>
      </c>
      <c r="I21" s="62">
        <f t="shared" si="3"/>
        <v>33.709369024856592</v>
      </c>
      <c r="J21" s="63">
        <f t="shared" si="4"/>
        <v>34.773551784669401</v>
      </c>
    </row>
    <row r="22" spans="1:10" ht="30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ht="30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4" spans="1:10" ht="30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30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30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8" spans="1:10" ht="14.4" x14ac:dyDescent="0.2">
      <c r="A28" s="219"/>
      <c r="B28" s="219"/>
      <c r="C28" s="219"/>
      <c r="D28" s="219"/>
      <c r="E28" s="219"/>
      <c r="F28" s="219"/>
      <c r="G28" s="219"/>
      <c r="H28" s="219"/>
      <c r="I28" s="219"/>
      <c r="J28" s="219"/>
    </row>
  </sheetData>
  <mergeCells count="6">
    <mergeCell ref="A28:J28"/>
    <mergeCell ref="A2:F2"/>
    <mergeCell ref="A3:A4"/>
    <mergeCell ref="B3:D3"/>
    <mergeCell ref="E3:G3"/>
    <mergeCell ref="H3:J3"/>
  </mergeCells>
  <phoneticPr fontId="3"/>
  <pageMargins left="0.78740157480314965" right="0.23622047244094491" top="0.59055118110236227" bottom="0.19685039370078741" header="0.19685039370078741" footer="0.19685039370078741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3"/>
  <sheetViews>
    <sheetView zoomScale="75" zoomScaleNormal="75" workbookViewId="0"/>
  </sheetViews>
  <sheetFormatPr defaultRowHeight="13.2" x14ac:dyDescent="0.2"/>
  <cols>
    <col min="1" max="1" width="21.33203125" customWidth="1"/>
    <col min="2" max="10" width="8" customWidth="1"/>
  </cols>
  <sheetData>
    <row r="1" spans="1:10" ht="30" customHeight="1" x14ac:dyDescent="0.2"/>
    <row r="2" spans="1:10" ht="30" customHeight="1" thickBot="1" x14ac:dyDescent="0.3">
      <c r="A2" s="12" t="s">
        <v>106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30" customHeight="1" x14ac:dyDescent="0.2">
      <c r="A3" s="223" t="s">
        <v>37</v>
      </c>
      <c r="B3" s="220" t="s">
        <v>9</v>
      </c>
      <c r="C3" s="220"/>
      <c r="D3" s="220"/>
      <c r="E3" s="220" t="s">
        <v>10</v>
      </c>
      <c r="F3" s="220"/>
      <c r="G3" s="220"/>
      <c r="H3" s="220" t="s">
        <v>11</v>
      </c>
      <c r="I3" s="220"/>
      <c r="J3" s="221"/>
    </row>
    <row r="4" spans="1:10" ht="30" customHeight="1" x14ac:dyDescent="0.2">
      <c r="A4" s="224"/>
      <c r="B4" s="13" t="s">
        <v>1</v>
      </c>
      <c r="C4" s="13" t="s">
        <v>2</v>
      </c>
      <c r="D4" s="13" t="s">
        <v>3</v>
      </c>
      <c r="E4" s="13" t="s">
        <v>1</v>
      </c>
      <c r="F4" s="13" t="s">
        <v>2</v>
      </c>
      <c r="G4" s="13" t="s">
        <v>3</v>
      </c>
      <c r="H4" s="13" t="s">
        <v>1</v>
      </c>
      <c r="I4" s="13" t="s">
        <v>2</v>
      </c>
      <c r="J4" s="14" t="s">
        <v>3</v>
      </c>
    </row>
    <row r="5" spans="1:10" ht="30" customHeight="1" x14ac:dyDescent="0.2">
      <c r="A5" s="15" t="s">
        <v>107</v>
      </c>
      <c r="B5" s="51">
        <v>1366</v>
      </c>
      <c r="C5" s="51">
        <v>1450</v>
      </c>
      <c r="D5" s="55">
        <f>SUM(B5:C5)</f>
        <v>2816</v>
      </c>
      <c r="E5" s="52">
        <v>442</v>
      </c>
      <c r="F5" s="52">
        <v>436</v>
      </c>
      <c r="G5" s="55">
        <f>SUM(E5:F5)</f>
        <v>878</v>
      </c>
      <c r="H5" s="56">
        <f>E5/B5*100</f>
        <v>32.357247437774525</v>
      </c>
      <c r="I5" s="56">
        <f>F5/C5*100</f>
        <v>30.068965517241381</v>
      </c>
      <c r="J5" s="57">
        <f>G5/D5*100</f>
        <v>31.17897727272727</v>
      </c>
    </row>
    <row r="6" spans="1:10" ht="30" customHeight="1" x14ac:dyDescent="0.2">
      <c r="A6" s="15" t="s">
        <v>108</v>
      </c>
      <c r="B6" s="51">
        <v>1650</v>
      </c>
      <c r="C6" s="51">
        <v>1702</v>
      </c>
      <c r="D6" s="55">
        <f t="shared" ref="D6:D13" si="0">SUM(B6:C6)</f>
        <v>3352</v>
      </c>
      <c r="E6" s="52">
        <v>522</v>
      </c>
      <c r="F6" s="52">
        <v>449</v>
      </c>
      <c r="G6" s="55">
        <f t="shared" ref="G6:G13" si="1">SUM(E6:F6)</f>
        <v>971</v>
      </c>
      <c r="H6" s="56">
        <f t="shared" ref="H6:H13" si="2">E6/B6*100</f>
        <v>31.636363636363633</v>
      </c>
      <c r="I6" s="56">
        <f t="shared" ref="I6:I13" si="3">F6/C6*100</f>
        <v>26.380728554641596</v>
      </c>
      <c r="J6" s="57">
        <f t="shared" ref="J6:J13" si="4">G6/D6*100</f>
        <v>28.967780429594271</v>
      </c>
    </row>
    <row r="7" spans="1:10" ht="30" customHeight="1" x14ac:dyDescent="0.2">
      <c r="A7" s="15" t="s">
        <v>109</v>
      </c>
      <c r="B7" s="51">
        <v>1078</v>
      </c>
      <c r="C7" s="51">
        <v>1078</v>
      </c>
      <c r="D7" s="55">
        <f t="shared" si="0"/>
        <v>2156</v>
      </c>
      <c r="E7" s="52">
        <v>365</v>
      </c>
      <c r="F7" s="52">
        <v>293</v>
      </c>
      <c r="G7" s="55">
        <f t="shared" si="1"/>
        <v>658</v>
      </c>
      <c r="H7" s="56">
        <f t="shared" si="2"/>
        <v>33.85899814471243</v>
      </c>
      <c r="I7" s="56">
        <f t="shared" si="3"/>
        <v>27.179962894248611</v>
      </c>
      <c r="J7" s="57">
        <f t="shared" si="4"/>
        <v>30.519480519480517</v>
      </c>
    </row>
    <row r="8" spans="1:10" ht="30" customHeight="1" x14ac:dyDescent="0.2">
      <c r="A8" s="15" t="s">
        <v>110</v>
      </c>
      <c r="B8" s="52">
        <v>856</v>
      </c>
      <c r="C8" s="52">
        <v>858</v>
      </c>
      <c r="D8" s="55">
        <f t="shared" si="0"/>
        <v>1714</v>
      </c>
      <c r="E8" s="52">
        <v>288</v>
      </c>
      <c r="F8" s="52">
        <v>290</v>
      </c>
      <c r="G8" s="55">
        <f t="shared" si="1"/>
        <v>578</v>
      </c>
      <c r="H8" s="56">
        <f t="shared" si="2"/>
        <v>33.644859813084111</v>
      </c>
      <c r="I8" s="56">
        <f t="shared" si="3"/>
        <v>33.799533799533798</v>
      </c>
      <c r="J8" s="57">
        <f t="shared" si="4"/>
        <v>33.722287047841313</v>
      </c>
    </row>
    <row r="9" spans="1:10" ht="30" customHeight="1" x14ac:dyDescent="0.2">
      <c r="A9" s="15" t="s">
        <v>111</v>
      </c>
      <c r="B9" s="51">
        <v>1257</v>
      </c>
      <c r="C9" s="51">
        <v>1279</v>
      </c>
      <c r="D9" s="55">
        <f t="shared" si="0"/>
        <v>2536</v>
      </c>
      <c r="E9" s="52">
        <v>417</v>
      </c>
      <c r="F9" s="52">
        <v>367</v>
      </c>
      <c r="G9" s="55">
        <f t="shared" si="1"/>
        <v>784</v>
      </c>
      <c r="H9" s="56">
        <f t="shared" si="2"/>
        <v>33.174224343675419</v>
      </c>
      <c r="I9" s="56">
        <f t="shared" si="3"/>
        <v>28.694292415949963</v>
      </c>
      <c r="J9" s="57">
        <f t="shared" si="4"/>
        <v>30.914826498422716</v>
      </c>
    </row>
    <row r="10" spans="1:10" ht="30" customHeight="1" x14ac:dyDescent="0.2">
      <c r="A10" s="15" t="s">
        <v>112</v>
      </c>
      <c r="B10" s="51">
        <v>1208</v>
      </c>
      <c r="C10" s="51">
        <v>1271</v>
      </c>
      <c r="D10" s="55">
        <f t="shared" si="0"/>
        <v>2479</v>
      </c>
      <c r="E10" s="52">
        <v>491</v>
      </c>
      <c r="F10" s="52">
        <v>458</v>
      </c>
      <c r="G10" s="55">
        <f t="shared" si="1"/>
        <v>949</v>
      </c>
      <c r="H10" s="56">
        <f t="shared" si="2"/>
        <v>40.645695364238406</v>
      </c>
      <c r="I10" s="56">
        <f t="shared" si="3"/>
        <v>36.034618410700233</v>
      </c>
      <c r="J10" s="57">
        <f t="shared" si="4"/>
        <v>38.28156514723679</v>
      </c>
    </row>
    <row r="11" spans="1:10" ht="30" customHeight="1" x14ac:dyDescent="0.2">
      <c r="A11" s="15" t="s">
        <v>113</v>
      </c>
      <c r="B11" s="51">
        <v>1295</v>
      </c>
      <c r="C11" s="51">
        <v>1281</v>
      </c>
      <c r="D11" s="55">
        <f t="shared" si="0"/>
        <v>2576</v>
      </c>
      <c r="E11" s="52">
        <v>457</v>
      </c>
      <c r="F11" s="52">
        <v>422</v>
      </c>
      <c r="G11" s="55">
        <f t="shared" si="1"/>
        <v>879</v>
      </c>
      <c r="H11" s="56">
        <f t="shared" si="2"/>
        <v>35.289575289575289</v>
      </c>
      <c r="I11" s="56">
        <f t="shared" si="3"/>
        <v>32.943013270882119</v>
      </c>
      <c r="J11" s="57">
        <f t="shared" si="4"/>
        <v>34.122670807453417</v>
      </c>
    </row>
    <row r="12" spans="1:10" ht="30" customHeight="1" thickBot="1" x14ac:dyDescent="0.25">
      <c r="A12" s="15" t="s">
        <v>114</v>
      </c>
      <c r="B12" s="51">
        <v>1224</v>
      </c>
      <c r="C12" s="51">
        <v>1209</v>
      </c>
      <c r="D12" s="55">
        <f t="shared" si="0"/>
        <v>2433</v>
      </c>
      <c r="E12" s="52">
        <v>358</v>
      </c>
      <c r="F12" s="52">
        <v>344</v>
      </c>
      <c r="G12" s="55">
        <f t="shared" si="1"/>
        <v>702</v>
      </c>
      <c r="H12" s="59">
        <f t="shared" si="2"/>
        <v>29.248366013071898</v>
      </c>
      <c r="I12" s="59">
        <f t="shared" si="3"/>
        <v>28.453267162944584</v>
      </c>
      <c r="J12" s="60">
        <f t="shared" si="4"/>
        <v>28.853267570900123</v>
      </c>
    </row>
    <row r="13" spans="1:10" ht="30" customHeight="1" thickTop="1" thickBot="1" x14ac:dyDescent="0.25">
      <c r="A13" s="17" t="s">
        <v>3</v>
      </c>
      <c r="B13" s="61">
        <f>SUM(B5:B12)</f>
        <v>9934</v>
      </c>
      <c r="C13" s="61">
        <f>SUM(C5:C12)</f>
        <v>10128</v>
      </c>
      <c r="D13" s="61">
        <f t="shared" si="0"/>
        <v>20062</v>
      </c>
      <c r="E13" s="61">
        <f>SUM(E5:E12)</f>
        <v>3340</v>
      </c>
      <c r="F13" s="61">
        <f>SUM(F5:F12)</f>
        <v>3059</v>
      </c>
      <c r="G13" s="61">
        <f t="shared" si="1"/>
        <v>6399</v>
      </c>
      <c r="H13" s="62">
        <f t="shared" si="2"/>
        <v>33.621904570163075</v>
      </c>
      <c r="I13" s="62">
        <f t="shared" si="3"/>
        <v>30.203396524486571</v>
      </c>
      <c r="J13" s="63">
        <f t="shared" si="4"/>
        <v>31.89612202173263</v>
      </c>
    </row>
    <row r="14" spans="1:10" ht="30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30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30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30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0" ht="30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30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30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30" customHeight="1" x14ac:dyDescent="0.2"/>
    <row r="33" spans="1:10" ht="14.4" x14ac:dyDescent="0.2">
      <c r="A33" s="219"/>
      <c r="B33" s="219"/>
      <c r="C33" s="219"/>
      <c r="D33" s="219"/>
      <c r="E33" s="219"/>
      <c r="F33" s="219"/>
      <c r="G33" s="219"/>
      <c r="H33" s="219"/>
      <c r="I33" s="219"/>
      <c r="J33" s="219"/>
    </row>
  </sheetData>
  <mergeCells count="5">
    <mergeCell ref="A33:J33"/>
    <mergeCell ref="A3:A4"/>
    <mergeCell ref="B3:D3"/>
    <mergeCell ref="E3:G3"/>
    <mergeCell ref="H3:J3"/>
  </mergeCells>
  <phoneticPr fontId="3"/>
  <pageMargins left="0.78740157480314965" right="0.19685039370078741" top="0.98425196850393704" bottom="0.19685039370078741" header="0.51181102362204722" footer="0.19685039370078741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"/>
  <sheetViews>
    <sheetView topLeftCell="B1" workbookViewId="0">
      <selection activeCell="B1" sqref="B1"/>
    </sheetView>
  </sheetViews>
  <sheetFormatPr defaultColWidth="8.6640625" defaultRowHeight="30" customHeight="1" x14ac:dyDescent="0.2"/>
  <cols>
    <col min="1" max="1" width="3.33203125" style="33" customWidth="1"/>
    <col min="2" max="2" width="16.109375" style="33" customWidth="1"/>
    <col min="3" max="3" width="13.6640625" style="33" customWidth="1"/>
    <col min="4" max="4" width="16.109375" style="33" customWidth="1"/>
    <col min="5" max="5" width="16.21875" style="33" customWidth="1"/>
    <col min="6" max="6" width="13.6640625" style="33" customWidth="1"/>
    <col min="7" max="7" width="6" style="33" customWidth="1"/>
    <col min="8" max="8" width="7.88671875" style="33" customWidth="1"/>
    <col min="9" max="9" width="11.21875" style="33" customWidth="1"/>
    <col min="10" max="16384" width="8.6640625" style="33"/>
  </cols>
  <sheetData>
    <row r="1" spans="2:9" s="27" customFormat="1" ht="30.75" customHeight="1" thickBot="1" x14ac:dyDescent="0.3">
      <c r="B1" s="45" t="s">
        <v>93</v>
      </c>
    </row>
    <row r="2" spans="2:9" ht="24.9" customHeight="1" x14ac:dyDescent="0.25">
      <c r="B2" s="28" t="s">
        <v>6</v>
      </c>
      <c r="C2" s="29">
        <v>105613</v>
      </c>
      <c r="D2" s="30"/>
      <c r="E2" s="31" t="s">
        <v>94</v>
      </c>
      <c r="F2" s="32">
        <f>C5/C3</f>
        <v>2.1551397621392319E-2</v>
      </c>
    </row>
    <row r="3" spans="2:9" ht="24.9" customHeight="1" x14ac:dyDescent="0.25">
      <c r="B3" s="34" t="s">
        <v>143</v>
      </c>
      <c r="C3" s="35">
        <v>105608</v>
      </c>
      <c r="D3" s="36"/>
      <c r="E3" s="37" t="s">
        <v>161</v>
      </c>
      <c r="F3" s="48">
        <v>0</v>
      </c>
    </row>
    <row r="4" spans="2:9" ht="24.9" customHeight="1" x14ac:dyDescent="0.25">
      <c r="B4" s="34" t="s">
        <v>95</v>
      </c>
      <c r="C4" s="50">
        <v>103332</v>
      </c>
      <c r="D4" s="36"/>
      <c r="E4" s="37" t="s">
        <v>96</v>
      </c>
      <c r="F4" s="38">
        <v>0</v>
      </c>
    </row>
    <row r="5" spans="2:9" ht="24.9" customHeight="1" thickBot="1" x14ac:dyDescent="0.3">
      <c r="B5" s="39" t="s">
        <v>97</v>
      </c>
      <c r="C5" s="40">
        <f>SUM(F8:G14)</f>
        <v>2276</v>
      </c>
      <c r="D5" s="41"/>
      <c r="E5" s="42" t="s">
        <v>98</v>
      </c>
      <c r="F5" s="43">
        <v>5</v>
      </c>
    </row>
    <row r="6" spans="2:9" ht="37.5" customHeight="1" x14ac:dyDescent="0.2"/>
    <row r="7" spans="2:9" ht="27.75" customHeight="1" thickBot="1" x14ac:dyDescent="0.3">
      <c r="B7" s="45" t="s">
        <v>99</v>
      </c>
    </row>
    <row r="8" spans="2:9" ht="45" customHeight="1" x14ac:dyDescent="0.2">
      <c r="B8" s="248" t="s">
        <v>138</v>
      </c>
      <c r="C8" s="249"/>
      <c r="D8" s="249"/>
      <c r="E8" s="250"/>
      <c r="F8" s="232">
        <v>49</v>
      </c>
      <c r="G8" s="233"/>
      <c r="H8" s="44"/>
      <c r="I8" s="44"/>
    </row>
    <row r="9" spans="2:9" ht="45" customHeight="1" x14ac:dyDescent="0.2">
      <c r="B9" s="254" t="s">
        <v>144</v>
      </c>
      <c r="C9" s="255"/>
      <c r="D9" s="255"/>
      <c r="E9" s="256"/>
      <c r="F9" s="257">
        <v>5</v>
      </c>
      <c r="G9" s="258"/>
      <c r="H9" s="44"/>
      <c r="I9" s="44"/>
    </row>
    <row r="10" spans="2:9" ht="45" customHeight="1" x14ac:dyDescent="0.2">
      <c r="B10" s="251" t="s">
        <v>139</v>
      </c>
      <c r="C10" s="252"/>
      <c r="D10" s="252"/>
      <c r="E10" s="253"/>
      <c r="F10" s="234">
        <v>43</v>
      </c>
      <c r="G10" s="235"/>
    </row>
    <row r="11" spans="2:9" ht="25.5" customHeight="1" x14ac:dyDescent="0.2">
      <c r="B11" s="245" t="s">
        <v>145</v>
      </c>
      <c r="C11" s="246"/>
      <c r="D11" s="246"/>
      <c r="E11" s="247"/>
      <c r="F11" s="236">
        <v>135</v>
      </c>
      <c r="G11" s="237"/>
    </row>
    <row r="12" spans="2:9" ht="27" customHeight="1" x14ac:dyDescent="0.2">
      <c r="B12" s="240" t="s">
        <v>100</v>
      </c>
      <c r="C12" s="241"/>
      <c r="D12" s="241"/>
      <c r="E12" s="242"/>
      <c r="F12" s="236">
        <v>1385</v>
      </c>
      <c r="G12" s="237"/>
    </row>
    <row r="13" spans="2:9" ht="27" customHeight="1" x14ac:dyDescent="0.2">
      <c r="B13" s="243" t="s">
        <v>101</v>
      </c>
      <c r="C13" s="244"/>
      <c r="D13" s="244"/>
      <c r="E13" s="244"/>
      <c r="F13" s="236">
        <v>591</v>
      </c>
      <c r="G13" s="237"/>
    </row>
    <row r="14" spans="2:9" ht="27" customHeight="1" thickBot="1" x14ac:dyDescent="0.25">
      <c r="B14" s="238" t="s">
        <v>102</v>
      </c>
      <c r="C14" s="239"/>
      <c r="D14" s="239"/>
      <c r="E14" s="239"/>
      <c r="F14" s="228">
        <v>68</v>
      </c>
      <c r="G14" s="229"/>
    </row>
    <row r="16" spans="2:9" ht="30" customHeight="1" thickBot="1" x14ac:dyDescent="0.3">
      <c r="B16" s="45" t="s">
        <v>137</v>
      </c>
    </row>
    <row r="17" spans="1:8" ht="30" customHeight="1" thickBot="1" x14ac:dyDescent="0.25">
      <c r="B17" s="230" t="s">
        <v>165</v>
      </c>
      <c r="C17" s="231"/>
    </row>
    <row r="27" spans="1:8" ht="30" customHeight="1" x14ac:dyDescent="0.2">
      <c r="A27" s="219"/>
      <c r="B27" s="219"/>
      <c r="C27" s="219"/>
      <c r="D27" s="219"/>
      <c r="E27" s="219"/>
      <c r="F27" s="219"/>
      <c r="G27" s="219"/>
      <c r="H27" s="219"/>
    </row>
  </sheetData>
  <mergeCells count="16">
    <mergeCell ref="F14:G14"/>
    <mergeCell ref="B17:C17"/>
    <mergeCell ref="A27:H27"/>
    <mergeCell ref="F8:G8"/>
    <mergeCell ref="F10:G10"/>
    <mergeCell ref="F12:G12"/>
    <mergeCell ref="F13:G13"/>
    <mergeCell ref="B14:E14"/>
    <mergeCell ref="B12:E12"/>
    <mergeCell ref="B13:E13"/>
    <mergeCell ref="B11:E11"/>
    <mergeCell ref="F11:G11"/>
    <mergeCell ref="B8:E8"/>
    <mergeCell ref="B10:E10"/>
    <mergeCell ref="B9:E9"/>
    <mergeCell ref="F9:G9"/>
  </mergeCells>
  <phoneticPr fontId="3"/>
  <pageMargins left="0.59055118110236227" right="0.23622047244094491" top="0.59055118110236227" bottom="0.19685039370078741" header="0.19685039370078741" footer="0.196850393700787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158F1E-A4EF-4E01-B0B0-F7FEE7D511D4}"/>
</file>

<file path=customXml/itemProps2.xml><?xml version="1.0" encoding="utf-8"?>
<ds:datastoreItem xmlns:ds="http://schemas.openxmlformats.org/officeDocument/2006/customXml" ds:itemID="{23CB0E80-1B2B-4D75-8F98-1F27C2EC055C}"/>
</file>

<file path=customXml/itemProps3.xml><?xml version="1.0" encoding="utf-8"?>
<ds:datastoreItem xmlns:ds="http://schemas.openxmlformats.org/officeDocument/2006/customXml" ds:itemID="{B82192FF-8822-447E-A0B4-08E3B95252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総括</vt:lpstr>
      <vt:lpstr>党派別得票数</vt:lpstr>
      <vt:lpstr>筑波</vt:lpstr>
      <vt:lpstr>大穂・豊里</vt:lpstr>
      <vt:lpstr>谷田部</vt:lpstr>
      <vt:lpstr>桜</vt:lpstr>
      <vt:lpstr>茎崎</vt:lpstr>
      <vt:lpstr>開票結果</vt:lpstr>
      <vt:lpstr>谷田部!Print_Area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CL204040</dc:creator>
  <cp:lastModifiedBy>Administrator</cp:lastModifiedBy>
  <cp:lastPrinted>2022-05-27T00:10:41Z</cp:lastPrinted>
  <dcterms:created xsi:type="dcterms:W3CDTF">2001-08-29T07:37:15Z</dcterms:created>
  <dcterms:modified xsi:type="dcterms:W3CDTF">2022-05-27T00:23:22Z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