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調査回答・報告\5_定例的（年単位）なもの\★1月_経営比較分析\R3作成（R２年度分）\"/>
    </mc:Choice>
  </mc:AlternateContent>
  <xr:revisionPtr revIDLastSave="0" documentId="13_ncr:1_{9ECAEB94-BBB4-488F-8818-E28DD288133A}" xr6:coauthVersionLast="36" xr6:coauthVersionMax="36" xr10:uidLastSave="{00000000-0000-0000-0000-000000000000}"/>
  <workbookProtection workbookAlgorithmName="SHA-512" workbookHashValue="W0kDW/EOfhM5Wu6OuOgI6buUHqjYk2v+ItP2OjmdQKKo7LLo9CUECQdi0RTb0w5NPrE4JvO6c9ioD2MfAekCcw==" workbookSaltValue="ajBvTVWHaL13yQzr3MZVr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BB8" i="4"/>
  <c r="AL8" i="4"/>
  <c r="AD8" i="4"/>
  <c r="I8" i="4"/>
  <c r="B8"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<sst xmlns="http://schemas.openxmlformats.org/spreadsheetml/2006/main" count="320" uniqueCount="116">
  <si>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</si>
  <si>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</si>
  <si>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</si>
  <si>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</si>
  <si>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</si>
  <si>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</si>
  <si>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</si>
  <si>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</si>
  <si>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</si>
  <si>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</si>
  <si>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</si>
  <si>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</si>
  <si>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</si>
  <si>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</si>
  <si>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</si>
  <si>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</si>
  <si>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</si>
  <si>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</si>
  <si>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</si>
  <si>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</si>
  <si>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</si>
  <si>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</si>
  <si>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</si>
  <si>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</si>
  <si>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</si>
  <si>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</si>
  <si>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</si>
  <si>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</si>
  <si>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</si>
  <si>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</si>
  <si>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</si>
  <si>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</si>
  <si>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</si>
  <si>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</si>
  <si>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</si>
  <si>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</si>
  <si>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</si>
  <si>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</si>
  <si>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</si>
  <si>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</si>
  <si>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</si>
  <si>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</si>
  <si>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</si>
  <si>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</si>
  <si>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</si>
  <si>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</si>
  <si>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</si>
  <si>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</si>
  <si>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</si>
  <si>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</si>
  <si>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</si>
  <si>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</si>
  <si>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</si>
  <si>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</si>
  <si>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</si>
  <si>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</si>
  <si>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</si>
  <si>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</si>
  <si>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</si>
  <si>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</si>
  <si>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</si>
  <si>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</si>
  <si>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</si>
  <si>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</si>
  <si>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</si>
  <si>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</si>
  <si>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</si>
  <si>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</si>
  <si>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</si>
  <si>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</si>
  <si>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</si>
  <si>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</si>
  <si>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</si>
  <si>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</si>
  <si>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</si>
  <si>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</si>
  <si>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</si>
  <si>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</si>
  <si>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</si>
  <si>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</si>
  <si>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</si>
  <si>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</si>
  <si>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</si>
  <si>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</si>
  <si>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</si>
  <si>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</si>
  <si>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</si>
  <si>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</si>
  <si>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</si>
  <si>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</si>
  <si>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</si>
  <si>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</si>
  <si>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</si>
  <si>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</si>
  <si>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</si>
  <si>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</si>
  <si>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</si>
  <si>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</si>
  <si>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</si>
  <si>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</si>
  <si>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</si>
  <si>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</si>
  <si>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</si>
  <si>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</si>
  <si>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</si>
  <si>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</si>
  <si>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</si>
  <si>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</si>
  <si>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</si>
  <si>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</si>
  <si>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</si>
  <si>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</si>
  <si>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</si>
  <si>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・有形固定資産減価償却率は、類似団体平均値と比べて低い数値となっている。令和２年度から企業会計に移行したことが一因と考えられる。
・管渠改善率は、類似団体平均値と比べて低い数値となっている。長寿命化事業の進捗状況及び効果等について留意する必要がある。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クラ</t>
    </rPh>
    <rPh sb="25" eb="26">
      <t>ヒク</t>
    </rPh>
    <rPh sb="27" eb="29">
      <t>スウチ</t>
    </rPh>
    <rPh sb="36" eb="38">
      <t>レイワ</t>
    </rPh>
    <rPh sb="39" eb="41">
      <t>ネンド</t>
    </rPh>
    <rPh sb="43" eb="45">
      <t>キギョウ</t>
    </rPh>
    <rPh sb="45" eb="47">
      <t>カイケイ</t>
    </rPh>
    <rPh sb="48" eb="50">
      <t>イコウ</t>
    </rPh>
    <rPh sb="55" eb="57">
      <t>イチイン</t>
    </rPh>
    <rPh sb="58" eb="59">
      <t>カンガ</t>
    </rPh>
    <rPh sb="110" eb="111">
      <t>トウ</t>
    </rPh>
    <phoneticPr fontId="4"/>
  </si>
  <si>
    <t>・経常収支比率及び経費回収率は、100％を下回っている。接続率の向上を図るとともに、令和４年度以降、適正な使用料収入及び汚水処理費の検討を進めていく必要がある。
・累積欠損金が発生しているが、主な原因は、企業会計への移行初年度に計上する特別損失の影響が大きい。令和４年度決算において解消される見込みである。
・流動比率は、類似団体平均値と比べて高い数値となっている。企業債の返済が大きな要因である。
・企業債残高対事業規模比率は、類似団体平均値と比べて高い数値となっている。新規投資を決定する際は、慎重に判断する必要がある。
・汚水処理原価は、類似団体平均値と比べて低い数値となっている。人口増加に伴い有収水量も順調に伸びている。
・水洗化率は、類似団体平均値と比べて低い数値となっている。使用料収入の確保の観点から、接続率の向上等を図る必要がある。</t>
    <rPh sb="1" eb="3">
      <t>ケイジョウ</t>
    </rPh>
    <rPh sb="3" eb="5">
      <t>シュウシ</t>
    </rPh>
    <rPh sb="5" eb="7">
      <t>ヒリツ</t>
    </rPh>
    <rPh sb="7" eb="8">
      <t>オヨ</t>
    </rPh>
    <rPh sb="9" eb="11">
      <t>ケイヒ</t>
    </rPh>
    <rPh sb="11" eb="13">
      <t>カイシュウ</t>
    </rPh>
    <rPh sb="13" eb="14">
      <t>リツ</t>
    </rPh>
    <rPh sb="21" eb="23">
      <t>シタマワ</t>
    </rPh>
    <rPh sb="28" eb="30">
      <t>セツゾク</t>
    </rPh>
    <rPh sb="30" eb="31">
      <t>リツ</t>
    </rPh>
    <rPh sb="32" eb="34">
      <t>コウジョウ</t>
    </rPh>
    <rPh sb="35" eb="36">
      <t>ハカ</t>
    </rPh>
    <rPh sb="42" eb="44">
      <t>レイワ</t>
    </rPh>
    <rPh sb="45" eb="47">
      <t>ネンド</t>
    </rPh>
    <rPh sb="47" eb="49">
      <t>イコウ</t>
    </rPh>
    <rPh sb="50" eb="52">
      <t>テキセイ</t>
    </rPh>
    <rPh sb="53" eb="55">
      <t>シヨウ</t>
    </rPh>
    <rPh sb="55" eb="56">
      <t>リョウ</t>
    </rPh>
    <rPh sb="56" eb="58">
      <t>シュウニュウ</t>
    </rPh>
    <rPh sb="58" eb="59">
      <t>オヨ</t>
    </rPh>
    <rPh sb="60" eb="62">
      <t>オスイ</t>
    </rPh>
    <rPh sb="62" eb="64">
      <t>ショリ</t>
    </rPh>
    <rPh sb="64" eb="65">
      <t>ヒ</t>
    </rPh>
    <rPh sb="66" eb="68">
      <t>ケントウ</t>
    </rPh>
    <rPh sb="69" eb="70">
      <t>スス</t>
    </rPh>
    <rPh sb="74" eb="76">
      <t>ヒツヨウ</t>
    </rPh>
    <rPh sb="82" eb="84">
      <t>ルイセキ</t>
    </rPh>
    <rPh sb="84" eb="86">
      <t>ケッソン</t>
    </rPh>
    <rPh sb="86" eb="87">
      <t>キン</t>
    </rPh>
    <rPh sb="88" eb="90">
      <t>ハッセイ</t>
    </rPh>
    <rPh sb="96" eb="97">
      <t>オモ</t>
    </rPh>
    <rPh sb="98" eb="100">
      <t>ゲンイン</t>
    </rPh>
    <rPh sb="102" eb="104">
      <t>キギョウ</t>
    </rPh>
    <rPh sb="104" eb="106">
      <t>カイケイ</t>
    </rPh>
    <rPh sb="108" eb="110">
      <t>イコウ</t>
    </rPh>
    <rPh sb="110" eb="113">
      <t>ショネンド</t>
    </rPh>
    <rPh sb="114" eb="116">
      <t>ケイジョウ</t>
    </rPh>
    <rPh sb="118" eb="120">
      <t>トクベツ</t>
    </rPh>
    <rPh sb="120" eb="122">
      <t>ソンシツ</t>
    </rPh>
    <rPh sb="123" eb="125">
      <t>エイキョウ</t>
    </rPh>
    <rPh sb="126" eb="127">
      <t>オオ</t>
    </rPh>
    <rPh sb="130" eb="132">
      <t>レイワ</t>
    </rPh>
    <rPh sb="133" eb="135">
      <t>ネンド</t>
    </rPh>
    <rPh sb="135" eb="137">
      <t>ケッサン</t>
    </rPh>
    <rPh sb="141" eb="143">
      <t>カイショウ</t>
    </rPh>
    <rPh sb="146" eb="148">
      <t>ミコ</t>
    </rPh>
    <rPh sb="155" eb="157">
      <t>リュウドウ</t>
    </rPh>
    <rPh sb="157" eb="159">
      <t>ヒリツ</t>
    </rPh>
    <rPh sb="161" eb="163">
      <t>ルイジ</t>
    </rPh>
    <rPh sb="163" eb="165">
      <t>ダンタイ</t>
    </rPh>
    <rPh sb="165" eb="168">
      <t>ヘイキンチ</t>
    </rPh>
    <rPh sb="169" eb="170">
      <t>クラ</t>
    </rPh>
    <rPh sb="172" eb="173">
      <t>タカ</t>
    </rPh>
    <rPh sb="174" eb="176">
      <t>スウチ</t>
    </rPh>
    <rPh sb="183" eb="185">
      <t>キギョウ</t>
    </rPh>
    <rPh sb="185" eb="186">
      <t>サイ</t>
    </rPh>
    <rPh sb="187" eb="189">
      <t>ヘンサイ</t>
    </rPh>
    <rPh sb="190" eb="191">
      <t>オオ</t>
    </rPh>
    <rPh sb="193" eb="195">
      <t>ヨウイン</t>
    </rPh>
    <rPh sb="201" eb="203">
      <t>キギョウ</t>
    </rPh>
    <rPh sb="203" eb="204">
      <t>サイ</t>
    </rPh>
    <rPh sb="204" eb="206">
      <t>ザンダカ</t>
    </rPh>
    <rPh sb="206" eb="207">
      <t>タイ</t>
    </rPh>
    <rPh sb="207" eb="209">
      <t>ジギョウ</t>
    </rPh>
    <rPh sb="209" eb="211">
      <t>キボ</t>
    </rPh>
    <rPh sb="211" eb="213">
      <t>ヒリツ</t>
    </rPh>
    <rPh sb="215" eb="217">
      <t>ルイジ</t>
    </rPh>
    <rPh sb="217" eb="219">
      <t>ダンタイ</t>
    </rPh>
    <rPh sb="219" eb="222">
      <t>ヘイキンチ</t>
    </rPh>
    <rPh sb="223" eb="224">
      <t>クラ</t>
    </rPh>
    <rPh sb="226" eb="227">
      <t>タカ</t>
    </rPh>
    <rPh sb="228" eb="230">
      <t>スウチ</t>
    </rPh>
    <rPh sb="237" eb="239">
      <t>シンキ</t>
    </rPh>
    <rPh sb="239" eb="241">
      <t>トウシ</t>
    </rPh>
    <rPh sb="242" eb="244">
      <t>ケッテイ</t>
    </rPh>
    <rPh sb="246" eb="247">
      <t>サイ</t>
    </rPh>
    <rPh sb="249" eb="251">
      <t>シンチョウ</t>
    </rPh>
    <rPh sb="252" eb="254">
      <t>ハンダン</t>
    </rPh>
    <rPh sb="256" eb="258">
      <t>ヒツヨウ</t>
    </rPh>
    <rPh sb="264" eb="266">
      <t>オスイ</t>
    </rPh>
    <rPh sb="266" eb="268">
      <t>ショリ</t>
    </rPh>
    <rPh sb="268" eb="270">
      <t>ゲンカ</t>
    </rPh>
    <rPh sb="272" eb="274">
      <t>ルイジ</t>
    </rPh>
    <rPh sb="274" eb="276">
      <t>ダンタイ</t>
    </rPh>
    <rPh sb="276" eb="279">
      <t>ヘイキンチ</t>
    </rPh>
    <rPh sb="280" eb="281">
      <t>クラ</t>
    </rPh>
    <rPh sb="283" eb="284">
      <t>ヒク</t>
    </rPh>
    <rPh sb="285" eb="287">
      <t>スウチ</t>
    </rPh>
    <rPh sb="294" eb="296">
      <t>ジンコウ</t>
    </rPh>
    <rPh sb="296" eb="298">
      <t>ゾウカ</t>
    </rPh>
    <rPh sb="299" eb="300">
      <t>トモナ</t>
    </rPh>
    <rPh sb="301" eb="303">
      <t>ユウシュウ</t>
    </rPh>
    <rPh sb="303" eb="305">
      <t>スイリョウ</t>
    </rPh>
    <rPh sb="306" eb="308">
      <t>ジュンチョウ</t>
    </rPh>
    <rPh sb="309" eb="310">
      <t>ノ</t>
    </rPh>
    <rPh sb="317" eb="320">
      <t>スイセンカ</t>
    </rPh>
    <rPh sb="320" eb="321">
      <t>リツ</t>
    </rPh>
    <rPh sb="323" eb="325">
      <t>ルイジ</t>
    </rPh>
    <rPh sb="325" eb="327">
      <t>ダンタイ</t>
    </rPh>
    <rPh sb="327" eb="330">
      <t>ヘイキンチ</t>
    </rPh>
    <rPh sb="331" eb="332">
      <t>クラ</t>
    </rPh>
    <rPh sb="334" eb="335">
      <t>ヒク</t>
    </rPh>
    <rPh sb="336" eb="338">
      <t>スウチ</t>
    </rPh>
    <rPh sb="345" eb="348">
      <t>シヨウリョウ</t>
    </rPh>
    <rPh sb="348" eb="350">
      <t>シュウニュウ</t>
    </rPh>
    <rPh sb="351" eb="353">
      <t>カクホ</t>
    </rPh>
    <rPh sb="354" eb="356">
      <t>カンテン</t>
    </rPh>
    <rPh sb="359" eb="361">
      <t>セツゾク</t>
    </rPh>
    <rPh sb="361" eb="362">
      <t>リツ</t>
    </rPh>
    <rPh sb="363" eb="365">
      <t>コウジョウ</t>
    </rPh>
    <rPh sb="365" eb="366">
      <t>トウ</t>
    </rPh>
    <rPh sb="367" eb="368">
      <t>ハカ</t>
    </rPh>
    <rPh sb="369" eb="371">
      <t>ヒツヨウ</t>
    </rPh>
    <phoneticPr fontId="4"/>
  </si>
  <si>
    <t>人口増加に伴い順調に下水道使用料は伸びており、経費回収率は類似団体平均値を上回っているいるものの、企業債の返済や将来的な管渠の改築更新事業等の財源確保は大きな課題となっている。令和４年度からの経営戦略の見直しにおいて、今後の経営課題の整理や改善策等について検討する必要がある。</t>
    <rPh sb="0" eb="2">
      <t>ジンコウ</t>
    </rPh>
    <rPh sb="2" eb="4">
      <t>ゾウカ</t>
    </rPh>
    <rPh sb="5" eb="6">
      <t>トモナ</t>
    </rPh>
    <rPh sb="7" eb="9">
      <t>ジュンチョウ</t>
    </rPh>
    <rPh sb="10" eb="13">
      <t>ゲスイドウ</t>
    </rPh>
    <rPh sb="13" eb="16">
      <t>シヨウリョウ</t>
    </rPh>
    <rPh sb="17" eb="18">
      <t>ノ</t>
    </rPh>
    <rPh sb="23" eb="25">
      <t>ケイヒ</t>
    </rPh>
    <rPh sb="25" eb="27">
      <t>カイシュウ</t>
    </rPh>
    <rPh sb="27" eb="28">
      <t>リツ</t>
    </rPh>
    <rPh sb="29" eb="31">
      <t>ルイジ</t>
    </rPh>
    <rPh sb="31" eb="33">
      <t>ダンタイ</t>
    </rPh>
    <rPh sb="33" eb="36">
      <t>ヘイキンチ</t>
    </rPh>
    <rPh sb="37" eb="39">
      <t>ウワマワ</t>
    </rPh>
    <rPh sb="49" eb="51">
      <t>キギョウ</t>
    </rPh>
    <rPh sb="51" eb="52">
      <t>サイ</t>
    </rPh>
    <rPh sb="53" eb="55">
      <t>ヘンサイ</t>
    </rPh>
    <rPh sb="56" eb="59">
      <t>ショウライテキ</t>
    </rPh>
    <rPh sb="60" eb="62">
      <t>カンキョ</t>
    </rPh>
    <rPh sb="63" eb="65">
      <t>カイチク</t>
    </rPh>
    <rPh sb="65" eb="67">
      <t>コウシン</t>
    </rPh>
    <rPh sb="67" eb="69">
      <t>ジギョウ</t>
    </rPh>
    <rPh sb="69" eb="70">
      <t>トウ</t>
    </rPh>
    <rPh sb="71" eb="73">
      <t>ザイゲン</t>
    </rPh>
    <rPh sb="73" eb="75">
      <t>カクホ</t>
    </rPh>
    <rPh sb="76" eb="77">
      <t>オオ</t>
    </rPh>
    <rPh sb="79" eb="81">
      <t>カダイ</t>
    </rPh>
    <rPh sb="88" eb="90">
      <t>レイワ</t>
    </rPh>
    <rPh sb="91" eb="93">
      <t>ネンド</t>
    </rPh>
    <rPh sb="96" eb="98">
      <t>ケイエイ</t>
    </rPh>
    <rPh sb="98" eb="100">
      <t>センリャク</t>
    </rPh>
    <rPh sb="101" eb="103">
      <t>ミナオ</t>
    </rPh>
    <rPh sb="109" eb="111">
      <t>コンゴ</t>
    </rPh>
    <rPh sb="112" eb="114">
      <t>ケイエイ</t>
    </rPh>
    <rPh sb="114" eb="116">
      <t>カダイ</t>
    </rPh>
    <rPh sb="117" eb="119">
      <t>セイリ</t>
    </rPh>
    <rPh sb="120" eb="123">
      <t>カイゼンサク</t>
    </rPh>
    <rPh sb="123" eb="124">
      <t>トウ</t>
    </rPh>
    <rPh sb="128" eb="130">
      <t>ケントウ</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</si>
</sst>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8D9-4D87-A20D-86C0E66586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A8D9-4D87-A20D-86C0E66586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1D-4104-855D-9FF2C245A4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45.87</c:v>
                </c:pt>
              </c:numCache>
            </c:numRef>
          </c:val>
          <c:smooth val="0"/>
          <c:extLst>
            <c:ext xmlns:c16="http://schemas.microsoft.com/office/drawing/2014/chart" uri="{C3380CC4-5D6E-409C-BE32-E72D297353CC}">
              <c16:uniqueId val="{00000001-D61D-4104-855D-9FF2C245A4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84.27</c:v>
                </c:pt>
              </c:numCache>
            </c:numRef>
          </c:val>
          <c:extLst>
            <c:ext xmlns:c16="http://schemas.microsoft.com/office/drawing/2014/chart" uri="{C3380CC4-5D6E-409C-BE32-E72D297353CC}">
              <c16:uniqueId val="{00000000-FA0F-4DD8-9DCF-BDF7F5A60B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87.65</c:v>
                </c:pt>
              </c:numCache>
            </c:numRef>
          </c:val>
          <c:smooth val="0"/>
          <c:extLst>
            <c:ext xmlns:c16="http://schemas.microsoft.com/office/drawing/2014/chart" uri="{C3380CC4-5D6E-409C-BE32-E72D297353CC}">
              <c16:uniqueId val="{00000001-FA0F-4DD8-9DCF-BDF7F5A60B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95.64</c:v>
                </c:pt>
              </c:numCache>
            </c:numRef>
          </c:val>
          <c:extLst>
            <c:ext xmlns:c16="http://schemas.microsoft.com/office/drawing/2014/chart" uri="{C3380CC4-5D6E-409C-BE32-E72D297353CC}">
              <c16:uniqueId val="{00000000-F62F-4AA5-AE8F-B6E127BD72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c:v>
                </c:pt>
              </c:numCache>
            </c:numRef>
          </c:val>
          <c:smooth val="0"/>
          <c:extLst>
            <c:ext xmlns:c16="http://schemas.microsoft.com/office/drawing/2014/chart" uri="{C3380CC4-5D6E-409C-BE32-E72D297353CC}">
              <c16:uniqueId val="{00000001-F62F-4AA5-AE8F-B6E127BD72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3.03</c:v>
                </c:pt>
              </c:numCache>
            </c:numRef>
          </c:val>
          <c:extLst>
            <c:ext xmlns:c16="http://schemas.microsoft.com/office/drawing/2014/chart" uri="{C3380CC4-5D6E-409C-BE32-E72D297353CC}">
              <c16:uniqueId val="{00000000-331B-4727-925F-8B721AB6DE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29.24</c:v>
                </c:pt>
              </c:numCache>
            </c:numRef>
          </c:val>
          <c:smooth val="0"/>
          <c:extLst>
            <c:ext xmlns:c16="http://schemas.microsoft.com/office/drawing/2014/chart" uri="{C3380CC4-5D6E-409C-BE32-E72D297353CC}">
              <c16:uniqueId val="{00000001-331B-4727-925F-8B721AB6DE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4A-492E-B71C-AD7DD4F4C2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84A-492E-B71C-AD7DD4F4C2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15.92</c:v>
                </c:pt>
              </c:numCache>
            </c:numRef>
          </c:val>
          <c:extLst>
            <c:ext xmlns:c16="http://schemas.microsoft.com/office/drawing/2014/chart" uri="{C3380CC4-5D6E-409C-BE32-E72D297353CC}">
              <c16:uniqueId val="{00000000-FC73-406C-9F0D-89B1B03C86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48.2</c:v>
                </c:pt>
              </c:numCache>
            </c:numRef>
          </c:val>
          <c:smooth val="0"/>
          <c:extLst>
            <c:ext xmlns:c16="http://schemas.microsoft.com/office/drawing/2014/chart" uri="{C3380CC4-5D6E-409C-BE32-E72D297353CC}">
              <c16:uniqueId val="{00000001-FC73-406C-9F0D-89B1B03C86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86.92</c:v>
                </c:pt>
              </c:numCache>
            </c:numRef>
          </c:val>
          <c:extLst>
            <c:ext xmlns:c16="http://schemas.microsoft.com/office/drawing/2014/chart" uri="{C3380CC4-5D6E-409C-BE32-E72D297353CC}">
              <c16:uniqueId val="{00000000-1807-48FB-BA3B-14E9921AAD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46.85</c:v>
                </c:pt>
              </c:numCache>
            </c:numRef>
          </c:val>
          <c:smooth val="0"/>
          <c:extLst>
            <c:ext xmlns:c16="http://schemas.microsoft.com/office/drawing/2014/chart" uri="{C3380CC4-5D6E-409C-BE32-E72D297353CC}">
              <c16:uniqueId val="{00000001-1807-48FB-BA3B-14E9921AAD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2699.73</c:v>
                </c:pt>
              </c:numCache>
            </c:numRef>
          </c:val>
          <c:extLst>
            <c:ext xmlns:c16="http://schemas.microsoft.com/office/drawing/2014/chart" uri="{C3380CC4-5D6E-409C-BE32-E72D297353CC}">
              <c16:uniqueId val="{00000000-5087-4B62-BBED-E83CCD8DEB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1268.6300000000001</c:v>
                </c:pt>
              </c:numCache>
            </c:numRef>
          </c:val>
          <c:smooth val="0"/>
          <c:extLst>
            <c:ext xmlns:c16="http://schemas.microsoft.com/office/drawing/2014/chart" uri="{C3380CC4-5D6E-409C-BE32-E72D297353CC}">
              <c16:uniqueId val="{00000001-5087-4B62-BBED-E83CCD8DEB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98.87</c:v>
                </c:pt>
              </c:numCache>
            </c:numRef>
          </c:val>
          <c:extLst>
            <c:ext xmlns:c16="http://schemas.microsoft.com/office/drawing/2014/chart" uri="{C3380CC4-5D6E-409C-BE32-E72D297353CC}">
              <c16:uniqueId val="{00000000-A63B-4351-A360-97F6319EEA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82.88</c:v>
                </c:pt>
              </c:numCache>
            </c:numRef>
          </c:val>
          <c:smooth val="0"/>
          <c:extLst>
            <c:ext xmlns:c16="http://schemas.microsoft.com/office/drawing/2014/chart" uri="{C3380CC4-5D6E-409C-BE32-E72D297353CC}">
              <c16:uniqueId val="{00000001-A63B-4351-A360-97F6319EEA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7CB3-4902-8BC3-FEF2FEB88F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187.76</c:v>
                </c:pt>
              </c:numCache>
            </c:numRef>
          </c:val>
          <c:smooth val="0"/>
          <c:extLst>
            <c:ext xmlns:c16="http://schemas.microsoft.com/office/drawing/2014/chart" uri="{C3380CC4-5D6E-409C-BE32-E72D297353CC}">
              <c16:uniqueId val="{00000001-7CB3-4902-8BC3-FEF2FEB88F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茨城県　つくば市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241809</v>
      </c>
      <c r="AM8" s="51"/>
      <c r="AN8" s="51"/>
      <c r="AO8" s="51"/>
      <c r="AP8" s="51"/>
      <c r="AQ8" s="51"/>
      <c r="AR8" s="51"/>
      <c r="AS8" s="51"/>
      <c r="AT8" s="46">
        <f>データ!T6</f>
        <v>283.72000000000003</v>
      </c>
      <c r="AU8" s="46"/>
      <c r="AV8" s="46"/>
      <c r="AW8" s="46"/>
      <c r="AX8" s="46"/>
      <c r="AY8" s="46"/>
      <c r="AZ8" s="46"/>
      <c r="BA8" s="46"/>
      <c r="BB8" s="46">
        <f>データ!U6</f>
        <v>852.28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57.31</v>
      </c>
      <c r="J10" s="46"/>
      <c r="K10" s="46"/>
      <c r="L10" s="46"/>
      <c r="M10" s="46"/>
      <c r="N10" s="46"/>
      <c r="O10" s="46"/>
      <c r="P10" s="46">
        <f>データ!P6</f>
        <v>14.55</v>
      </c>
      <c r="Q10" s="46"/>
      <c r="R10" s="46"/>
      <c r="S10" s="46"/>
      <c r="T10" s="46"/>
      <c r="U10" s="46"/>
      <c r="V10" s="46"/>
      <c r="W10" s="46">
        <f>データ!Q6</f>
        <v>91.75</v>
      </c>
      <c r="X10" s="46"/>
      <c r="Y10" s="46"/>
      <c r="Z10" s="46"/>
      <c r="AA10" s="46"/>
      <c r="AB10" s="46"/>
      <c r="AC10" s="46"/>
      <c r="AD10" s="51">
        <f>データ!R6</f>
        <v>3135</v>
      </c>
      <c r="AE10" s="51"/>
      <c r="AF10" s="51"/>
      <c r="AG10" s="51"/>
      <c r="AH10" s="51"/>
      <c r="AI10" s="51"/>
      <c r="AJ10" s="51"/>
      <c r="AK10" s="2"/>
      <c r="AL10" s="51">
        <f>データ!V6</f>
        <v>35348</v>
      </c>
      <c r="AM10" s="51"/>
      <c r="AN10" s="51"/>
      <c r="AO10" s="51"/>
      <c r="AP10" s="51"/>
      <c r="AQ10" s="51"/>
      <c r="AR10" s="51"/>
      <c r="AS10" s="51"/>
      <c r="AT10" s="46">
        <f>データ!W6</f>
        <v>17.84</v>
      </c>
      <c r="AU10" s="46"/>
      <c r="AV10" s="46"/>
      <c r="AW10" s="46"/>
      <c r="AX10" s="46"/>
      <c r="AY10" s="46"/>
      <c r="AZ10" s="46"/>
      <c r="BA10" s="46"/>
      <c r="BB10" s="46">
        <f>データ!X6</f>
        <v>1981.39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zoyCyTzd2kGBLJesi1w3kp+WZrUJ7UsmeLkToeXy8Xz5+bGiDONsf6hKLJJIN6atHW5lsYI2jdlnUE7pme9saA==" saltValue="dKjtKqAOvfSmnugr5eDfF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82201</v>
      </c>
      <c r="D6" s="33">
        <f t="shared" si="3"/>
        <v>46</v>
      </c>
      <c r="E6" s="33">
        <f t="shared" si="3"/>
        <v>17</v>
      </c>
      <c r="F6" s="33">
        <f t="shared" si="3"/>
        <v>4</v>
      </c>
      <c r="G6" s="33">
        <f t="shared" si="3"/>
        <v>0</v>
      </c>
      <c r="H6" s="33" t="str">
        <f t="shared" si="3"/>
        <v>茨城県　つくば市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57.31</v>
      </c>
      <c r="P6" s="34">
        <f t="shared" si="3"/>
        <v>14.55</v>
      </c>
      <c r="Q6" s="34">
        <f t="shared" si="3"/>
        <v>91.75</v>
      </c>
      <c r="R6" s="34">
        <f t="shared" si="3"/>
        <v>3135</v>
      </c>
      <c r="S6" s="34">
        <f t="shared" si="3"/>
        <v>241809</v>
      </c>
      <c r="T6" s="34">
        <f t="shared" si="3"/>
        <v>283.72000000000003</v>
      </c>
      <c r="U6" s="34">
        <f t="shared" si="3"/>
        <v>852.28</v>
      </c>
      <c r="V6" s="34">
        <f t="shared" si="3"/>
        <v>35348</v>
      </c>
      <c r="W6" s="34">
        <f t="shared" si="3"/>
        <v>17.84</v>
      </c>
      <c r="X6" s="34">
        <f t="shared" si="3"/>
        <v>1981.39</v>
      </c>
      <c r="Y6" s="35" t="str">
        <f>IF(Y7="",NA(),Y7)</f>
        <v>-</v>
      </c>
      <c r="Z6" s="35" t="str">
        <f t="shared" ref="Z6:AH6" si="4">IF(Z7="",NA(),Z7)</f>
        <v>-</v>
      </c>
      <c r="AA6" s="35" t="str">
        <f t="shared" si="4"/>
        <v>-</v>
      </c>
      <c r="AB6" s="35" t="str">
        <f t="shared" si="4"/>
        <v>-</v>
      </c>
      <c r="AC6" s="35">
        <f t="shared" si="4"/>
        <v>95.64</v>
      </c>
      <c r="AD6" s="35" t="str">
        <f t="shared" si="4"/>
        <v>-</v>
      </c>
      <c r="AE6" s="35" t="str">
        <f t="shared" si="4"/>
        <v>-</v>
      </c>
      <c r="AF6" s="35" t="str">
        <f t="shared" si="4"/>
        <v>-</v>
      </c>
      <c r="AG6" s="35" t="str">
        <f t="shared" si="4"/>
        <v>-</v>
      </c>
      <c r="AH6" s="35">
        <f t="shared" si="4"/>
        <v>102.7</v>
      </c>
      <c r="AI6" s="34" t="str">
        <f>IF(AI7="","",IF(AI7="-","【-】","【"&amp;SUBSTITUTE(TEXT(AI7,"#,##0.00"),"-","△")&amp;"】"))</f>
        <v>【104.83】</v>
      </c>
      <c r="AJ6" s="35" t="str">
        <f>IF(AJ7="",NA(),AJ7)</f>
        <v>-</v>
      </c>
      <c r="AK6" s="35" t="str">
        <f t="shared" ref="AK6:AS6" si="5">IF(AK7="",NA(),AK7)</f>
        <v>-</v>
      </c>
      <c r="AL6" s="35" t="str">
        <f t="shared" si="5"/>
        <v>-</v>
      </c>
      <c r="AM6" s="35" t="str">
        <f t="shared" si="5"/>
        <v>-</v>
      </c>
      <c r="AN6" s="35">
        <f t="shared" si="5"/>
        <v>15.92</v>
      </c>
      <c r="AO6" s="35" t="str">
        <f t="shared" si="5"/>
        <v>-</v>
      </c>
      <c r="AP6" s="35" t="str">
        <f t="shared" si="5"/>
        <v>-</v>
      </c>
      <c r="AQ6" s="35" t="str">
        <f t="shared" si="5"/>
        <v>-</v>
      </c>
      <c r="AR6" s="35" t="str">
        <f t="shared" si="5"/>
        <v>-</v>
      </c>
      <c r="AS6" s="35">
        <f t="shared" si="5"/>
        <v>48.2</v>
      </c>
      <c r="AT6" s="34" t="str">
        <f>IF(AT7="","",IF(AT7="-","【-】","【"&amp;SUBSTITUTE(TEXT(AT7,"#,##0.00"),"-","△")&amp;"】"))</f>
        <v>【61.55】</v>
      </c>
      <c r="AU6" s="35" t="str">
        <f>IF(AU7="",NA(),AU7)</f>
        <v>-</v>
      </c>
      <c r="AV6" s="35" t="str">
        <f t="shared" ref="AV6:BD6" si="6">IF(AV7="",NA(),AV7)</f>
        <v>-</v>
      </c>
      <c r="AW6" s="35" t="str">
        <f t="shared" si="6"/>
        <v>-</v>
      </c>
      <c r="AX6" s="35" t="str">
        <f t="shared" si="6"/>
        <v>-</v>
      </c>
      <c r="AY6" s="35">
        <f t="shared" si="6"/>
        <v>86.92</v>
      </c>
      <c r="AZ6" s="35" t="str">
        <f t="shared" si="6"/>
        <v>-</v>
      </c>
      <c r="BA6" s="35" t="str">
        <f t="shared" si="6"/>
        <v>-</v>
      </c>
      <c r="BB6" s="35" t="str">
        <f t="shared" si="6"/>
        <v>-</v>
      </c>
      <c r="BC6" s="35" t="str">
        <f t="shared" si="6"/>
        <v>-</v>
      </c>
      <c r="BD6" s="35">
        <f t="shared" si="6"/>
        <v>46.85</v>
      </c>
      <c r="BE6" s="34" t="str">
        <f>IF(BE7="","",IF(BE7="-","【-】","【"&amp;SUBSTITUTE(TEXT(BE7,"#,##0.00"),"-","△")&amp;"】"))</f>
        <v>【45.34】</v>
      </c>
      <c r="BF6" s="35" t="str">
        <f>IF(BF7="",NA(),BF7)</f>
        <v>-</v>
      </c>
      <c r="BG6" s="35" t="str">
        <f t="shared" ref="BG6:BO6" si="7">IF(BG7="",NA(),BG7)</f>
        <v>-</v>
      </c>
      <c r="BH6" s="35" t="str">
        <f t="shared" si="7"/>
        <v>-</v>
      </c>
      <c r="BI6" s="35" t="str">
        <f t="shared" si="7"/>
        <v>-</v>
      </c>
      <c r="BJ6" s="35">
        <f t="shared" si="7"/>
        <v>2699.73</v>
      </c>
      <c r="BK6" s="35" t="str">
        <f t="shared" si="7"/>
        <v>-</v>
      </c>
      <c r="BL6" s="35" t="str">
        <f t="shared" si="7"/>
        <v>-</v>
      </c>
      <c r="BM6" s="35" t="str">
        <f t="shared" si="7"/>
        <v>-</v>
      </c>
      <c r="BN6" s="35" t="str">
        <f t="shared" si="7"/>
        <v>-</v>
      </c>
      <c r="BO6" s="35">
        <f t="shared" si="7"/>
        <v>1268.6300000000001</v>
      </c>
      <c r="BP6" s="34" t="str">
        <f>IF(BP7="","",IF(BP7="-","【-】","【"&amp;SUBSTITUTE(TEXT(BP7,"#,##0.00"),"-","△")&amp;"】"))</f>
        <v>【1,260.21】</v>
      </c>
      <c r="BQ6" s="35" t="str">
        <f>IF(BQ7="",NA(),BQ7)</f>
        <v>-</v>
      </c>
      <c r="BR6" s="35" t="str">
        <f t="shared" ref="BR6:BZ6" si="8">IF(BR7="",NA(),BR7)</f>
        <v>-</v>
      </c>
      <c r="BS6" s="35" t="str">
        <f t="shared" si="8"/>
        <v>-</v>
      </c>
      <c r="BT6" s="35" t="str">
        <f t="shared" si="8"/>
        <v>-</v>
      </c>
      <c r="BU6" s="35">
        <f t="shared" si="8"/>
        <v>98.87</v>
      </c>
      <c r="BV6" s="35" t="str">
        <f t="shared" si="8"/>
        <v>-</v>
      </c>
      <c r="BW6" s="35" t="str">
        <f t="shared" si="8"/>
        <v>-</v>
      </c>
      <c r="BX6" s="35" t="str">
        <f t="shared" si="8"/>
        <v>-</v>
      </c>
      <c r="BY6" s="35" t="str">
        <f t="shared" si="8"/>
        <v>-</v>
      </c>
      <c r="BZ6" s="35">
        <f t="shared" si="8"/>
        <v>82.88</v>
      </c>
      <c r="CA6" s="34" t="str">
        <f>IF(CA7="","",IF(CA7="-","【-】","【"&amp;SUBSTITUTE(TEXT(CA7,"#,##0.00"),"-","△")&amp;"】"))</f>
        <v>【75.29】</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45.87</v>
      </c>
      <c r="CW6" s="34" t="str">
        <f>IF(CW7="","",IF(CW7="-","【-】","【"&amp;SUBSTITUTE(TEXT(CW7,"#,##0.00"),"-","△")&amp;"】"))</f>
        <v>【42.90】</v>
      </c>
      <c r="CX6" s="35" t="str">
        <f>IF(CX7="",NA(),CX7)</f>
        <v>-</v>
      </c>
      <c r="CY6" s="35" t="str">
        <f t="shared" ref="CY6:DG6" si="11">IF(CY7="",NA(),CY7)</f>
        <v>-</v>
      </c>
      <c r="CZ6" s="35" t="str">
        <f t="shared" si="11"/>
        <v>-</v>
      </c>
      <c r="DA6" s="35" t="str">
        <f t="shared" si="11"/>
        <v>-</v>
      </c>
      <c r="DB6" s="35">
        <f t="shared" si="11"/>
        <v>84.27</v>
      </c>
      <c r="DC6" s="35" t="str">
        <f t="shared" si="11"/>
        <v>-</v>
      </c>
      <c r="DD6" s="35" t="str">
        <f t="shared" si="11"/>
        <v>-</v>
      </c>
      <c r="DE6" s="35" t="str">
        <f t="shared" si="11"/>
        <v>-</v>
      </c>
      <c r="DF6" s="35" t="str">
        <f t="shared" si="11"/>
        <v>-</v>
      </c>
      <c r="DG6" s="35">
        <f t="shared" si="11"/>
        <v>87.65</v>
      </c>
      <c r="DH6" s="34" t="str">
        <f>IF(DH7="","",IF(DH7="-","【-】","【"&amp;SUBSTITUTE(TEXT(DH7,"#,##0.00"),"-","△")&amp;"】"))</f>
        <v>【84.75】</v>
      </c>
      <c r="DI6" s="35" t="str">
        <f>IF(DI7="",NA(),DI7)</f>
        <v>-</v>
      </c>
      <c r="DJ6" s="35" t="str">
        <f t="shared" ref="DJ6:DR6" si="12">IF(DJ7="",NA(),DJ7)</f>
        <v>-</v>
      </c>
      <c r="DK6" s="35" t="str">
        <f t="shared" si="12"/>
        <v>-</v>
      </c>
      <c r="DL6" s="35" t="str">
        <f t="shared" si="12"/>
        <v>-</v>
      </c>
      <c r="DM6" s="35">
        <f t="shared" si="12"/>
        <v>3.03</v>
      </c>
      <c r="DN6" s="35" t="str">
        <f t="shared" si="12"/>
        <v>-</v>
      </c>
      <c r="DO6" s="35" t="str">
        <f t="shared" si="12"/>
        <v>-</v>
      </c>
      <c r="DP6" s="35" t="str">
        <f t="shared" si="12"/>
        <v>-</v>
      </c>
      <c r="DQ6" s="35" t="str">
        <f t="shared" si="12"/>
        <v>-</v>
      </c>
      <c r="DR6" s="35">
        <f t="shared" si="12"/>
        <v>29.24</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【0.30】</v>
      </c>
    </row>
    <row r="7" spans="1:148" s="36" customFormat="1" x14ac:dyDescent="0.15">
      <c r="A7" s="28"/>
      <c r="B7" s="37">
        <v>2020</v>
      </c>
      <c r="C7" s="37">
        <v>82201</v>
      </c>
      <c r="D7" s="37">
        <v>46</v>
      </c>
      <c r="E7" s="37">
        <v>17</v>
      </c>
      <c r="F7" s="37">
        <v>4</v>
      </c>
      <c r="G7" s="37">
        <v>0</v>
      </c>
      <c r="H7" s="37" t="s">
        <v>96</v>
      </c>
      <c r="I7" s="37" t="s">
        <v>97</v>
      </c>
      <c r="J7" s="37" t="s">
        <v>98</v>
      </c>
      <c r="K7" s="37" t="s">
        <v>99</v>
      </c>
      <c r="L7" s="37" t="s">
        <v>100</v>
      </c>
      <c r="M7" s="37" t="s">
        <v>101</v>
      </c>
      <c r="N7" s="38" t="s">
        <v>102</v>
      </c>
      <c r="O7" s="38">
        <v>57.31</v>
      </c>
      <c r="P7" s="38">
        <v>14.55</v>
      </c>
      <c r="Q7" s="38">
        <v>91.75</v>
      </c>
      <c r="R7" s="38">
        <v>3135</v>
      </c>
      <c r="S7" s="38">
        <v>241809</v>
      </c>
      <c r="T7" s="38">
        <v>283.72000000000003</v>
      </c>
      <c r="U7" s="38">
        <v>852.28</v>
      </c>
      <c r="V7" s="38">
        <v>35348</v>
      </c>
      <c r="W7" s="38">
        <v>17.84</v>
      </c>
      <c r="X7" s="38">
        <v>1981.39</v>
      </c>
      <c r="Y7" s="38" t="s">
        <v>102</v>
      </c>
      <c r="Z7" s="38" t="s">
        <v>102</v>
      </c>
      <c r="AA7" s="38" t="s">
        <v>102</v>
      </c>
      <c r="AB7" s="38" t="s">
        <v>102</v>
      </c>
      <c r="AC7" s="38">
        <v>95.64</v>
      </c>
      <c r="AD7" s="38" t="s">
        <v>102</v>
      </c>
      <c r="AE7" s="38" t="s">
        <v>102</v>
      </c>
      <c r="AF7" s="38" t="s">
        <v>102</v>
      </c>
      <c r="AG7" s="38" t="s">
        <v>102</v>
      </c>
      <c r="AH7" s="38">
        <v>102.7</v>
      </c>
      <c r="AI7" s="38">
        <v>104.83</v>
      </c>
      <c r="AJ7" s="38" t="s">
        <v>102</v>
      </c>
      <c r="AK7" s="38" t="s">
        <v>102</v>
      </c>
      <c r="AL7" s="38" t="s">
        <v>102</v>
      </c>
      <c r="AM7" s="38" t="s">
        <v>102</v>
      </c>
      <c r="AN7" s="38">
        <v>15.92</v>
      </c>
      <c r="AO7" s="38" t="s">
        <v>102</v>
      </c>
      <c r="AP7" s="38" t="s">
        <v>102</v>
      </c>
      <c r="AQ7" s="38" t="s">
        <v>102</v>
      </c>
      <c r="AR7" s="38" t="s">
        <v>102</v>
      </c>
      <c r="AS7" s="38">
        <v>48.2</v>
      </c>
      <c r="AT7" s="38">
        <v>61.55</v>
      </c>
      <c r="AU7" s="38" t="s">
        <v>102</v>
      </c>
      <c r="AV7" s="38" t="s">
        <v>102</v>
      </c>
      <c r="AW7" s="38" t="s">
        <v>102</v>
      </c>
      <c r="AX7" s="38" t="s">
        <v>102</v>
      </c>
      <c r="AY7" s="38">
        <v>86.92</v>
      </c>
      <c r="AZ7" s="38" t="s">
        <v>102</v>
      </c>
      <c r="BA7" s="38" t="s">
        <v>102</v>
      </c>
      <c r="BB7" s="38" t="s">
        <v>102</v>
      </c>
      <c r="BC7" s="38" t="s">
        <v>102</v>
      </c>
      <c r="BD7" s="38">
        <v>46.85</v>
      </c>
      <c r="BE7" s="38">
        <v>45.34</v>
      </c>
      <c r="BF7" s="38" t="s">
        <v>102</v>
      </c>
      <c r="BG7" s="38" t="s">
        <v>102</v>
      </c>
      <c r="BH7" s="38" t="s">
        <v>102</v>
      </c>
      <c r="BI7" s="38" t="s">
        <v>102</v>
      </c>
      <c r="BJ7" s="38">
        <v>2699.73</v>
      </c>
      <c r="BK7" s="38" t="s">
        <v>102</v>
      </c>
      <c r="BL7" s="38" t="s">
        <v>102</v>
      </c>
      <c r="BM7" s="38" t="s">
        <v>102</v>
      </c>
      <c r="BN7" s="38" t="s">
        <v>102</v>
      </c>
      <c r="BO7" s="38">
        <v>1268.6300000000001</v>
      </c>
      <c r="BP7" s="38">
        <v>1260.21</v>
      </c>
      <c r="BQ7" s="38" t="s">
        <v>102</v>
      </c>
      <c r="BR7" s="38" t="s">
        <v>102</v>
      </c>
      <c r="BS7" s="38" t="s">
        <v>102</v>
      </c>
      <c r="BT7" s="38" t="s">
        <v>102</v>
      </c>
      <c r="BU7" s="38">
        <v>98.87</v>
      </c>
      <c r="BV7" s="38" t="s">
        <v>102</v>
      </c>
      <c r="BW7" s="38" t="s">
        <v>102</v>
      </c>
      <c r="BX7" s="38" t="s">
        <v>102</v>
      </c>
      <c r="BY7" s="38" t="s">
        <v>102</v>
      </c>
      <c r="BZ7" s="38">
        <v>82.88</v>
      </c>
      <c r="CA7" s="38">
        <v>75.290000000000006</v>
      </c>
      <c r="CB7" s="38" t="s">
        <v>102</v>
      </c>
      <c r="CC7" s="38" t="s">
        <v>102</v>
      </c>
      <c r="CD7" s="38" t="s">
        <v>102</v>
      </c>
      <c r="CE7" s="38" t="s">
        <v>102</v>
      </c>
      <c r="CF7" s="38">
        <v>150</v>
      </c>
      <c r="CG7" s="38" t="s">
        <v>102</v>
      </c>
      <c r="CH7" s="38" t="s">
        <v>102</v>
      </c>
      <c r="CI7" s="38" t="s">
        <v>102</v>
      </c>
      <c r="CJ7" s="38" t="s">
        <v>102</v>
      </c>
      <c r="CK7" s="38">
        <v>187.76</v>
      </c>
      <c r="CL7" s="38">
        <v>215.41</v>
      </c>
      <c r="CM7" s="38" t="s">
        <v>102</v>
      </c>
      <c r="CN7" s="38" t="s">
        <v>102</v>
      </c>
      <c r="CO7" s="38" t="s">
        <v>102</v>
      </c>
      <c r="CP7" s="38" t="s">
        <v>102</v>
      </c>
      <c r="CQ7" s="38" t="s">
        <v>102</v>
      </c>
      <c r="CR7" s="38" t="s">
        <v>102</v>
      </c>
      <c r="CS7" s="38" t="s">
        <v>102</v>
      </c>
      <c r="CT7" s="38" t="s">
        <v>102</v>
      </c>
      <c r="CU7" s="38" t="s">
        <v>102</v>
      </c>
      <c r="CV7" s="38">
        <v>45.87</v>
      </c>
      <c r="CW7" s="38">
        <v>42.9</v>
      </c>
      <c r="CX7" s="38" t="s">
        <v>102</v>
      </c>
      <c r="CY7" s="38" t="s">
        <v>102</v>
      </c>
      <c r="CZ7" s="38" t="s">
        <v>102</v>
      </c>
      <c r="DA7" s="38" t="s">
        <v>102</v>
      </c>
      <c r="DB7" s="38">
        <v>84.27</v>
      </c>
      <c r="DC7" s="38" t="s">
        <v>102</v>
      </c>
      <c r="DD7" s="38" t="s">
        <v>102</v>
      </c>
      <c r="DE7" s="38" t="s">
        <v>102</v>
      </c>
      <c r="DF7" s="38" t="s">
        <v>102</v>
      </c>
      <c r="DG7" s="38">
        <v>87.65</v>
      </c>
      <c r="DH7" s="38">
        <v>84.75</v>
      </c>
      <c r="DI7" s="38" t="s">
        <v>102</v>
      </c>
      <c r="DJ7" s="38" t="s">
        <v>102</v>
      </c>
      <c r="DK7" s="38" t="s">
        <v>102</v>
      </c>
      <c r="DL7" s="38" t="s">
        <v>102</v>
      </c>
      <c r="DM7" s="38">
        <v>3.03</v>
      </c>
      <c r="DN7" s="38" t="s">
        <v>102</v>
      </c>
      <c r="DO7" s="38" t="s">
        <v>102</v>
      </c>
      <c r="DP7" s="38" t="s">
        <v>102</v>
      </c>
      <c r="DQ7" s="38" t="s">
        <v>102</v>
      </c>
      <c r="DR7" s="38">
        <v>29.24</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DATEVALUE($B7+12-B11&amp;"/1/"&amp;B12)</f>
        <v>46753</v>
      </c>
      <c r="C10" s="41">
        <f>DATEVALUE($B7+12-C11&amp;"/1/"&amp;C12)</f>
        <v>47119</v>
      </c>
      <c r="D10" s="41">
        <f>DATEVALUE($B7+12-D11&amp;"/1/"&amp;D12)</f>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33545FF-B43A-45BC-A8CF-76C51CC388A9}"/>
</file>

<file path=customXml/itemProps2.xml><?xml version="1.0" encoding="utf-8"?>
<ds:datastoreItem xmlns:ds="http://schemas.openxmlformats.org/officeDocument/2006/customXml" ds:itemID="{492FB2B0-077F-46D9-A46C-CB616A4CF910}"/>
</file>

<file path=customXml/itemProps3.xml><?xml version="1.0" encoding="utf-8"?>
<ds:datastoreItem xmlns:ds="http://schemas.openxmlformats.org/officeDocument/2006/customXml" ds:itemID="{06A5DD08-A380-4CCB-A6AC-8E95E484F5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つくば市</cp:lastModifiedBy>
  <dcterms:created xsi:type="dcterms:W3CDTF">2021-12-03T07:22:24Z</dcterms:created>
  <dcterms:modified xsi:type="dcterms:W3CDTF">2022-01-27T09:11:06Z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